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Баланс ф0503730_Прик" sheetId="1" r:id="rId1"/>
  </sheets>
  <definedNames/>
  <calcPr fullCalcOnLoad="1"/>
</workbook>
</file>

<file path=xl/sharedStrings.xml><?xml version="1.0" encoding="utf-8"?>
<sst xmlns="http://schemas.openxmlformats.org/spreadsheetml/2006/main" count="661" uniqueCount="190">
  <si>
    <t/>
  </si>
  <si>
    <t>(в ред. Приказа Минфина РФ от 30.11.2018 г. № 243н)</t>
  </si>
  <si>
    <t>БАЛАНС</t>
  </si>
  <si>
    <t>ГОСУДАРСТВЕННОГО (МУНИЦИПАЛЬНОГО) УЧРЕЖДЕНИЯ</t>
  </si>
  <si>
    <t>КОДЫ</t>
  </si>
  <si>
    <t xml:space="preserve">Форма по ОКУД </t>
  </si>
  <si>
    <t>0503730</t>
  </si>
  <si>
    <t>на 1 января 2019 г.</t>
  </si>
  <si>
    <t xml:space="preserve">Дата </t>
  </si>
  <si>
    <t>Учреждение</t>
  </si>
  <si>
    <t>МОУ "ООШ пст. Вежъю"</t>
  </si>
  <si>
    <t>ОКВЭД</t>
  </si>
  <si>
    <t xml:space="preserve">по ОКПО </t>
  </si>
  <si>
    <t>Обособленное подразделение</t>
  </si>
  <si>
    <t>ИНН</t>
  </si>
  <si>
    <t>1111002990</t>
  </si>
  <si>
    <t>Учредитель</t>
  </si>
  <si>
    <t>Управление образования администрации муниципального района «Койгородский»</t>
  </si>
  <si>
    <t>по ОКТМО</t>
  </si>
  <si>
    <t>Наименование органа, осуществляющего полномочия учредителя</t>
  </si>
  <si>
    <t>по ОКПО</t>
  </si>
  <si>
    <t xml:space="preserve">Глава по БК </t>
  </si>
  <si>
    <t>Периодичность:</t>
  </si>
  <si>
    <t>годовая</t>
  </si>
  <si>
    <t>Единица измерения: руб.</t>
  </si>
  <si>
    <t>по ОКЕИ</t>
  </si>
  <si>
    <t>383</t>
  </si>
  <si>
    <t>БАЛАНС (Актив)</t>
  </si>
  <si>
    <t>350</t>
  </si>
  <si>
    <t>БАЛАНС (Пассив)</t>
  </si>
  <si>
    <t>700</t>
  </si>
  <si>
    <t>ОТКЛОНЕНИЕ</t>
  </si>
  <si>
    <t>-</t>
  </si>
  <si>
    <t>А К Т И В</t>
  </si>
  <si>
    <t>Код строки</t>
  </si>
  <si>
    <t>На начало года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</si>
  <si>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</si>
  <si>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</si>
  <si>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</si>
  <si>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</si>
  <si>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На конец отчетного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</si>
  <si>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</si>
  <si>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</si>
  <si>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</si>
  <si>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</si>
  <si>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</si>
  <si>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</si>
  <si>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</si>
  <si>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</si>
  <si>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</si>
  <si>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</si>
  <si>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                        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</si>
  <si>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</si>
  <si>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</si>
  <si>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</si>
  <si>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</si>
  <si>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    из них:
    амортизация основных средств*
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</si>
  <si>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</si>
  <si>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</si>
  <si>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</si>
  <si>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</si>
  <si>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</si>
  <si>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</si>
  <si>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</si>
  <si>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 xml:space="preserve">    из них:
   амортизация нематериальных активов</t>
  </si>
  <si>
    <t>051</t>
  </si>
  <si>
    <t>Нематериальные активы (остаточная стоимость, стр.040 - стр.050)</t>
  </si>
  <si>
    <t>060</t>
  </si>
  <si>
    <t>Непроизведенные активы** (010300000)</t>
  </si>
  <si>
    <t>070</t>
  </si>
  <si>
    <t>Материальные запасы (010500000), всего</t>
  </si>
  <si>
    <t>080</t>
  </si>
  <si>
    <t xml:space="preserve">    из них:
    внеоборотные</t>
  </si>
  <si>
    <t>081</t>
  </si>
  <si>
    <t>Форма 0503730 с.2</t>
  </si>
  <si>
    <t>Права пользования активами (011100000)**(остаточная стоимость), всего</t>
  </si>
  <si>
    <t>100</t>
  </si>
  <si>
    <t xml:space="preserve">    из них:
    долгосрочные</t>
  </si>
  <si>
    <t>101</t>
  </si>
  <si>
    <t>Вложения в нефинансовые активы (010600000), всего</t>
  </si>
  <si>
    <t>120</t>
  </si>
  <si>
    <t xml:space="preserve">  из них:
  внеоборотные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</si>
  <si>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</si>
  <si>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</si>
  <si>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</si>
  <si>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</si>
  <si>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</si>
  <si>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(40150000)</t>
  </si>
  <si>
    <t>160</t>
  </si>
  <si>
    <t xml:space="preserve">Итого по разделу I </t>
  </si>
  <si>
    <t>(стр.030 + стр.060 + стр.070 + стр.080 + стр.100+стр.120 + стр.130 + стр.150 + стр.160)</t>
  </si>
  <si>
    <t>190</t>
  </si>
  <si>
    <t>II. Финансовые активы</t>
  </si>
  <si>
    <t>Денежные средства учреждения (020100000)</t>
  </si>
  <si>
    <t>200</t>
  </si>
  <si>
    <t xml:space="preserve">    в том числе:
     на лицевых счетах учреждения в органе
    казначейства (020110000)</t>
  </si>
  <si>
    <t>201</t>
  </si>
  <si>
    <t xml:space="preserve">      в кредитной организации (020120000), всего</t>
  </si>
  <si>
    <t>203</t>
  </si>
  <si>
    <t xml:space="preserve">      из них:
      на депозитах (020122000), всего</t>
  </si>
  <si>
    <t>204</t>
  </si>
  <si>
    <t xml:space="preserve">             из них:
             долгосрочные</t>
  </si>
  <si>
    <t>205</t>
  </si>
  <si>
    <t xml:space="preserve">        в иностранной валюте  (020127000)</t>
  </si>
  <si>
    <t>206</t>
  </si>
  <si>
    <t xml:space="preserve">   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</si>
  <si>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</si>
  <si>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</si>
  <si>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</si>
  <si>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</si>
  <si>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(020500000,020900000), всего</t>
  </si>
  <si>
    <t>250</t>
  </si>
  <si>
    <t xml:space="preserve">   из инх:
   долгосрочная</t>
  </si>
  <si>
    <t>251</t>
  </si>
  <si>
    <t>Дебиторская задолженность по выплатам (020600000,020800000,030300000), всего</t>
  </si>
  <si>
    <t>260</t>
  </si>
  <si>
    <t xml:space="preserve">   из  них:
   долгосрочная</t>
  </si>
  <si>
    <t>261</t>
  </si>
  <si>
    <t>Форма 0503730 с.3</t>
  </si>
  <si>
    <t xml:space="preserve"> Расчеты по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</si>
  <si>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</si>
  <si>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</si>
  <si>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</si>
  <si>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</si>
  <si>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из них:
  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</si>
  <si>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</si>
  <si>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</si>
  <si>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</si>
  <si>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</t>
  </si>
  <si>
    <t>(стр.200 + стр.240 + стр.250 + стр.260 + стр.270 + стр.280 +
+ стр.290)</t>
  </si>
  <si>
    <t>340</t>
  </si>
  <si>
    <t>БАЛАНС (стр. 190 + стр. 340)</t>
  </si>
  <si>
    <t>Форма 0503730 с.4</t>
  </si>
  <si>
    <t>П А С С И В</t>
  </si>
  <si>
    <t>III.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</si>
  <si>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</si>
  <si>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</si>
  <si>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</si>
  <si>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(030200000,020800000,030402000,030403000), всего</t>
  </si>
  <si>
    <t>410</t>
  </si>
  <si>
    <t xml:space="preserve">    из них:
    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</si>
  <si>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</si>
  <si>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</si>
  <si>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</si>
  <si>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</si>
  <si>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</si>
  <si>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в том числе:
    расчеты по средствам, полученным во временное 
    распоряжение (030401000)</t>
  </si>
  <si>
    <t>431</t>
  </si>
  <si>
    <t>X</t>
  </si>
  <si>
    <t xml:space="preserve">     внутриведомственные расчеты (030404000)</t>
  </si>
  <si>
    <t>432</t>
  </si>
  <si>
    <t xml:space="preserve">     расчеты с прочими кредиторами (030406000)</t>
  </si>
  <si>
    <t>433</t>
  </si>
  <si>
    <t xml:space="preserve">     расчет по налоговым вычетам по НДС (021010000)</t>
  </si>
  <si>
    <t>434</t>
  </si>
  <si>
    <t>Кредиторская задолженность по доходам (020500000,020900000),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</si>
  <si>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</si>
  <si>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</si>
  <si>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</si>
  <si>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</si>
  <si>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</si>
  <si>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</si>
  <si>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</si>
  <si>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</si>
  <si>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</t>
  </si>
  <si>
    <t>(стр. 400 + стр. 410 + стр. 420 + стр. 430 + стр. 470 + стр. 480 + стр. 510 + стр.520)</t>
  </si>
  <si>
    <t>550</t>
  </si>
  <si>
    <t>IV. Финансовый результат</t>
  </si>
  <si>
    <t xml:space="preserve">Финансовый результат экономического субъекта </t>
  </si>
  <si>
    <t>570</t>
  </si>
  <si>
    <t>БАЛАНС (стр. 550 + стр. 570)</t>
  </si>
  <si>
    <t>* Данные по этим строкам в валюты баланса не входят</t>
  </si>
  <si>
    <t>** Данные по этим строкам приводятся с учетом амортизации и (или) обесценения нефинансовых активов</t>
  </si>
  <si>
    <t>Руководитель</t>
  </si>
  <si>
    <t>Василевская А. А.</t>
  </si>
  <si>
    <t>(подпись)</t>
  </si>
  <si>
    <t>(расшифровка подписи)</t>
  </si>
  <si>
    <t>Главный бухгалтер</t>
  </si>
  <si>
    <t>Торопова Т. Н.</t>
  </si>
  <si>
    <t xml:space="preserve">                    (расшифровка подписи)</t>
  </si>
  <si>
    <t xml:space="preserve">Централизованная бухгалтерия               </t>
  </si>
  <si>
    <t>Управление образования администрации муниципального района «Койгородский»,1111001185,111101001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</si>
  <si>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</si>
  <si>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</si>
  <si>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</si>
  <si>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</si>
  <si>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Главный экономист</t>
  </si>
  <si>
    <t>Кокшарова Екатерина Борисовна</t>
  </si>
  <si>
    <t>(телефон, e-mail)</t>
  </si>
  <si>
    <t>20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</si>
</sst>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1"/>
      <color indexed="8"/>
      <name val="Tahoma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i/>
      <sz val="8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wrapText="1"/>
    </xf>
    <xf numFmtId="0" fontId="10" fillId="33" borderId="11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horizontal="right" wrapText="1"/>
    </xf>
    <xf numFmtId="0" fontId="10" fillId="33" borderId="14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7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9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left" vertical="center" wrapText="1"/>
    </xf>
    <xf numFmtId="0" fontId="3" fillId="33" borderId="27" xfId="0" applyNumberFormat="1" applyFont="1" applyFill="1" applyBorder="1" applyAlignment="1">
      <alignment horizontal="left" vertical="center" wrapText="1"/>
    </xf>
    <xf numFmtId="0" fontId="9" fillId="33" borderId="22" xfId="0" applyNumberFormat="1" applyFont="1" applyFill="1" applyBorder="1" applyAlignment="1">
      <alignment horizontal="center" wrapText="1"/>
    </xf>
    <xf numFmtId="0" fontId="10" fillId="33" borderId="23" xfId="0" applyNumberFormat="1" applyFont="1" applyFill="1" applyBorder="1" applyAlignment="1">
      <alignment horizontal="right" wrapText="1"/>
    </xf>
    <xf numFmtId="4" fontId="10" fillId="33" borderId="23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0" fontId="3" fillId="33" borderId="21" xfId="0" applyNumberFormat="1" applyFont="1" applyFill="1" applyBorder="1" applyAlignment="1">
      <alignment horizontal="left" vertical="center" wrapText="1"/>
    </xf>
    <xf numFmtId="0" fontId="9" fillId="33" borderId="24" xfId="0" applyNumberFormat="1" applyFont="1" applyFill="1" applyBorder="1" applyAlignment="1">
      <alignment horizontal="center" wrapText="1"/>
    </xf>
    <xf numFmtId="0" fontId="10" fillId="33" borderId="13" xfId="0" applyNumberFormat="1" applyFont="1" applyFill="1" applyBorder="1" applyAlignment="1">
      <alignment horizontal="right" wrapText="1"/>
    </xf>
    <xf numFmtId="4" fontId="10" fillId="33" borderId="13" xfId="0" applyNumberFormat="1" applyFont="1" applyFill="1" applyBorder="1" applyAlignment="1">
      <alignment horizontal="right" wrapText="1"/>
    </xf>
    <xf numFmtId="0" fontId="9" fillId="33" borderId="25" xfId="0" applyNumberFormat="1" applyFont="1" applyFill="1" applyBorder="1" applyAlignment="1">
      <alignment horizontal="center" wrapText="1"/>
    </xf>
    <xf numFmtId="0" fontId="10" fillId="33" borderId="14" xfId="0" applyNumberFormat="1" applyFont="1" applyFill="1" applyBorder="1" applyAlignment="1">
      <alignment horizontal="right" wrapText="1"/>
    </xf>
    <xf numFmtId="0" fontId="9" fillId="33" borderId="28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left" vertical="center" wrapText="1"/>
    </xf>
    <xf numFmtId="4" fontId="10" fillId="33" borderId="14" xfId="0" applyNumberFormat="1" applyFont="1" applyFill="1" applyBorder="1" applyAlignment="1">
      <alignment horizontal="right" wrapText="1"/>
    </xf>
    <xf numFmtId="4" fontId="10" fillId="33" borderId="12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9" fillId="33" borderId="30" xfId="0" applyNumberFormat="1" applyFont="1" applyFill="1" applyBorder="1" applyAlignment="1">
      <alignment horizontal="center" wrapText="1"/>
    </xf>
    <xf numFmtId="0" fontId="10" fillId="33" borderId="31" xfId="0" applyNumberFormat="1" applyFont="1" applyFill="1" applyBorder="1" applyAlignment="1">
      <alignment horizontal="right" wrapText="1"/>
    </xf>
    <xf numFmtId="4" fontId="10" fillId="33" borderId="31" xfId="0" applyNumberFormat="1" applyFont="1" applyFill="1" applyBorder="1" applyAlignment="1">
      <alignment horizontal="right" wrapText="1"/>
    </xf>
    <xf numFmtId="4" fontId="10" fillId="33" borderId="32" xfId="0" applyNumberFormat="1" applyFont="1" applyFill="1" applyBorder="1" applyAlignment="1">
      <alignment horizontal="right" wrapText="1"/>
    </xf>
    <xf numFmtId="0" fontId="10" fillId="33" borderId="14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wrapText="1"/>
    </xf>
    <xf numFmtId="0" fontId="4" fillId="33" borderId="33" xfId="0" applyNumberFormat="1" applyFont="1" applyFill="1" applyBorder="1" applyAlignment="1">
      <alignment horizontal="left" vertical="center" wrapText="1"/>
    </xf>
    <xf numFmtId="0" fontId="9" fillId="33" borderId="34" xfId="0" applyNumberFormat="1" applyFont="1" applyFill="1" applyBorder="1" applyAlignment="1">
      <alignment horizontal="center" wrapText="1"/>
    </xf>
    <xf numFmtId="4" fontId="10" fillId="33" borderId="35" xfId="0" applyNumberFormat="1" applyFont="1" applyFill="1" applyBorder="1" applyAlignment="1">
      <alignment horizontal="right" wrapText="1"/>
    </xf>
    <xf numFmtId="0" fontId="10" fillId="33" borderId="11" xfId="0" applyNumberFormat="1" applyFont="1" applyFill="1" applyBorder="1" applyAlignment="1">
      <alignment horizontal="right" wrapText="1"/>
    </xf>
    <xf numFmtId="0" fontId="3" fillId="33" borderId="21" xfId="0" applyNumberFormat="1" applyFont="1" applyFill="1" applyBorder="1" applyAlignment="1">
      <alignment horizontal="left" wrapText="1"/>
    </xf>
    <xf numFmtId="0" fontId="10" fillId="33" borderId="13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left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right" vertical="center" wrapText="1"/>
    </xf>
    <xf numFmtId="0" fontId="1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13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1.7109375" style="1" customWidth="1"/>
    <col min="4" max="4" width="4.7109375" style="1" customWidth="1"/>
    <col min="5" max="7" width="2.7109375" style="1" customWidth="1"/>
    <col min="8" max="8" width="10.7109375" style="1" customWidth="1"/>
    <col min="9" max="9" width="2.7109375" style="1" customWidth="1"/>
    <col min="10" max="10" width="1.7109375" style="1" customWidth="1"/>
    <col min="11" max="11" width="4.7109375" style="1" customWidth="1"/>
    <col min="12" max="12" width="9.7109375" style="1" customWidth="1"/>
    <col min="13" max="13" width="2.7109375" style="1" customWidth="1"/>
    <col min="14" max="14" width="0.13671875" style="1" customWidth="1"/>
    <col min="15" max="15" width="2.7109375" style="1" customWidth="1"/>
    <col min="16" max="16" width="1.7109375" style="1" customWidth="1"/>
    <col min="17" max="17" width="0.13671875" style="1" customWidth="1"/>
    <col min="18" max="18" width="1.7109375" style="1" customWidth="1"/>
    <col min="19" max="19" width="10.7109375" style="1" customWidth="1"/>
    <col min="20" max="20" width="0.13671875" style="1" customWidth="1"/>
    <col min="21" max="21" width="6.7109375" style="1" customWidth="1"/>
    <col min="22" max="22" width="3.7109375" style="1" customWidth="1"/>
    <col min="23" max="23" width="0.13671875" style="1" customWidth="1"/>
    <col min="24" max="25" width="1.7109375" style="1" customWidth="1"/>
    <col min="26" max="26" width="8.7109375" style="1" customWidth="1"/>
    <col min="27" max="27" width="2.7109375" style="1" customWidth="1"/>
    <col min="28" max="31" width="1.7109375" style="1" customWidth="1"/>
    <col min="32" max="32" width="2.7109375" style="1" customWidth="1"/>
    <col min="33" max="33" width="7.7109375" style="1" customWidth="1"/>
    <col min="34" max="34" width="2.7109375" style="1" customWidth="1"/>
    <col min="35" max="35" width="7.7109375" style="1" customWidth="1"/>
    <col min="36" max="36" width="4.7109375" style="1" customWidth="1"/>
    <col min="37" max="37" width="1.7109375" style="1" customWidth="1"/>
    <col min="38" max="38" width="8.7109375" style="1" customWidth="1"/>
    <col min="39" max="39" width="2.7109375" style="1" customWidth="1"/>
    <col min="40" max="41" width="0.13671875" style="1" customWidth="1"/>
    <col min="42" max="42" width="1.7109375" style="1" customWidth="1"/>
    <col min="43" max="43" width="0.13671875" style="1" customWidth="1"/>
    <col min="44" max="44" width="8.7109375" style="1" customWidth="1"/>
    <col min="45" max="45" width="1.7109375" style="1" customWidth="1"/>
    <col min="46" max="46" width="2.7109375" style="1" customWidth="1"/>
    <col min="47" max="47" width="12.7109375" style="1" customWidth="1"/>
  </cols>
  <sheetData>
    <row r="1" spans="1:47" s="1" customFormat="1" ht="13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0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 t="s">
        <v>1</v>
      </c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s="1" customFormat="1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2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 t="s">
        <v>0</v>
      </c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s="1" customFormat="1" ht="13.5" customHeight="1">
      <c r="A3" s="15" t="s">
        <v>0</v>
      </c>
      <c r="B3" s="15"/>
      <c r="C3" s="15"/>
      <c r="D3" s="15"/>
      <c r="E3" s="15" t="s">
        <v>3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8" t="s">
        <v>4</v>
      </c>
      <c r="AT3" s="18"/>
      <c r="AU3" s="18"/>
    </row>
    <row r="4" spans="1:47" s="1" customFormat="1" ht="13.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9" t="s">
        <v>5</v>
      </c>
      <c r="AN4" s="19"/>
      <c r="AO4" s="19"/>
      <c r="AP4" s="19"/>
      <c r="AQ4" s="19"/>
      <c r="AR4" s="19"/>
      <c r="AS4" s="20" t="s">
        <v>6</v>
      </c>
      <c r="AT4" s="20"/>
      <c r="AU4" s="20"/>
    </row>
    <row r="5" spans="1:47" s="1" customFormat="1" ht="12" customHeight="1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 t="s">
        <v>7</v>
      </c>
      <c r="U5" s="22"/>
      <c r="V5" s="22"/>
      <c r="W5" s="22"/>
      <c r="X5" s="22"/>
      <c r="Y5" s="22"/>
      <c r="Z5" s="22"/>
      <c r="AA5" s="22"/>
      <c r="AB5" s="22"/>
      <c r="AC5" s="19" t="s">
        <v>8</v>
      </c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3">
        <v>43466</v>
      </c>
      <c r="AT5" s="23"/>
      <c r="AU5" s="23"/>
    </row>
    <row r="6" spans="1:47" s="1" customFormat="1" ht="12" customHeight="1">
      <c r="A6" s="24" t="s">
        <v>9</v>
      </c>
      <c r="B6" s="24"/>
      <c r="C6" s="24"/>
      <c r="D6" s="24"/>
      <c r="E6" s="24"/>
      <c r="F6" s="24"/>
      <c r="G6" s="25" t="s">
        <v>10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19" t="s">
        <v>11</v>
      </c>
      <c r="AO6" s="19"/>
      <c r="AP6" s="19"/>
      <c r="AQ6" s="19"/>
      <c r="AR6" s="19"/>
      <c r="AS6" s="26" t="s">
        <v>0</v>
      </c>
      <c r="AT6" s="26"/>
      <c r="AU6" s="26"/>
    </row>
    <row r="7" spans="1:47" s="1" customFormat="1" ht="12" customHeight="1">
      <c r="A7" s="24"/>
      <c r="B7" s="24"/>
      <c r="C7" s="24"/>
      <c r="D7" s="24"/>
      <c r="E7" s="2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19" t="s">
        <v>12</v>
      </c>
      <c r="AO7" s="19"/>
      <c r="AP7" s="19"/>
      <c r="AQ7" s="19"/>
      <c r="AR7" s="19"/>
      <c r="AS7" s="26" t="s">
        <v>0</v>
      </c>
      <c r="AT7" s="26"/>
      <c r="AU7" s="26"/>
    </row>
    <row r="8" spans="1:47" s="1" customFormat="1" ht="12" customHeight="1">
      <c r="A8" s="24" t="s">
        <v>13</v>
      </c>
      <c r="B8" s="24"/>
      <c r="C8" s="24"/>
      <c r="D8" s="24"/>
      <c r="E8" s="24"/>
      <c r="F8" s="24"/>
      <c r="G8" s="25" t="s">
        <v>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9" t="s">
        <v>14</v>
      </c>
      <c r="AO8" s="19"/>
      <c r="AP8" s="19"/>
      <c r="AQ8" s="19"/>
      <c r="AR8" s="19"/>
      <c r="AS8" s="26" t="s">
        <v>15</v>
      </c>
      <c r="AT8" s="26"/>
      <c r="AU8" s="26"/>
    </row>
    <row r="9" spans="1:47" s="1" customFormat="1" ht="12" customHeight="1">
      <c r="A9" s="24" t="s">
        <v>16</v>
      </c>
      <c r="B9" s="24"/>
      <c r="C9" s="24"/>
      <c r="D9" s="24"/>
      <c r="E9" s="24"/>
      <c r="F9" s="24"/>
      <c r="G9" s="25" t="s">
        <v>17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19" t="s">
        <v>18</v>
      </c>
      <c r="AO9" s="19"/>
      <c r="AP9" s="19"/>
      <c r="AQ9" s="19"/>
      <c r="AR9" s="19"/>
      <c r="AS9" s="26" t="s">
        <v>0</v>
      </c>
      <c r="AT9" s="26"/>
      <c r="AU9" s="26"/>
    </row>
    <row r="10" spans="1:47" s="1" customFormat="1" ht="12" customHeight="1">
      <c r="A10" s="24" t="s">
        <v>19</v>
      </c>
      <c r="B10" s="24"/>
      <c r="C10" s="24"/>
      <c r="D10" s="24"/>
      <c r="E10" s="24"/>
      <c r="F10" s="24"/>
      <c r="G10" s="27" t="s">
        <v>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8" t="s">
        <v>20</v>
      </c>
      <c r="AO10" s="28"/>
      <c r="AP10" s="28"/>
      <c r="AQ10" s="28"/>
      <c r="AR10" s="28"/>
      <c r="AS10" s="29" t="s">
        <v>0</v>
      </c>
      <c r="AT10" s="29"/>
      <c r="AU10" s="29"/>
    </row>
    <row r="11" spans="1:47" s="1" customFormat="1" ht="18" customHeight="1">
      <c r="A11" s="24"/>
      <c r="B11" s="24"/>
      <c r="C11" s="24"/>
      <c r="D11" s="24"/>
      <c r="E11" s="24"/>
      <c r="F11" s="24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8" t="s">
        <v>21</v>
      </c>
      <c r="AO11" s="28"/>
      <c r="AP11" s="28"/>
      <c r="AQ11" s="28"/>
      <c r="AR11" s="28"/>
      <c r="AS11" s="29" t="s">
        <v>0</v>
      </c>
      <c r="AT11" s="29"/>
      <c r="AU11" s="29"/>
    </row>
    <row r="12" spans="1:47" s="1" customFormat="1" ht="12" customHeight="1">
      <c r="A12" s="30" t="s">
        <v>22</v>
      </c>
      <c r="B12" s="30"/>
      <c r="C12" s="30" t="s">
        <v>23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 t="s">
        <v>0</v>
      </c>
      <c r="AT12" s="31"/>
      <c r="AU12" s="31"/>
    </row>
    <row r="13" spans="1:47" s="1" customFormat="1" ht="12.75" customHeight="1">
      <c r="A13" s="30" t="s">
        <v>24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19" t="s">
        <v>25</v>
      </c>
      <c r="AQ13" s="19"/>
      <c r="AR13" s="19"/>
      <c r="AS13" s="32" t="s">
        <v>26</v>
      </c>
      <c r="AT13" s="32"/>
      <c r="AU13" s="32"/>
    </row>
    <row r="14" spans="1:47" s="1" customFormat="1" ht="4.5" customHeight="1">
      <c r="A14" s="33" t="s">
        <v>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</row>
    <row r="15" spans="1:47" s="1" customFormat="1" ht="12.75" customHeight="1">
      <c r="A15" s="34" t="s">
        <v>27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 t="s">
        <v>28</v>
      </c>
      <c r="N15" s="35"/>
      <c r="O15" s="35"/>
      <c r="P15" s="35"/>
      <c r="Q15" s="36">
        <f>816.61</f>
        <v>816.61</v>
      </c>
      <c r="R15" s="36"/>
      <c r="S15" s="36"/>
      <c r="T15" s="36">
        <f>3068686.34</f>
        <v>3068686.34</v>
      </c>
      <c r="U15" s="36"/>
      <c r="V15" s="36"/>
      <c r="W15" s="36"/>
      <c r="X15" s="36"/>
      <c r="Y15" s="36"/>
      <c r="Z15" s="36">
        <f>114389.45</f>
        <v>114389.45</v>
      </c>
      <c r="AA15" s="36"/>
      <c r="AB15" s="36"/>
      <c r="AC15" s="36"/>
      <c r="AD15" s="36">
        <f>3183892.4</f>
        <v>3183892.4</v>
      </c>
      <c r="AE15" s="36"/>
      <c r="AF15" s="36"/>
      <c r="AG15" s="36"/>
      <c r="AH15" s="36"/>
      <c r="AI15" s="36">
        <f>2233.98</f>
        <v>2233.98</v>
      </c>
      <c r="AJ15" s="36"/>
      <c r="AK15" s="36"/>
      <c r="AL15" s="36">
        <f>2718604.68</f>
        <v>2718604.68</v>
      </c>
      <c r="AM15" s="36"/>
      <c r="AN15" s="36"/>
      <c r="AO15" s="36"/>
      <c r="AP15" s="36"/>
      <c r="AQ15" s="36"/>
      <c r="AR15" s="36">
        <f>121325.51</f>
        <v>121325.51</v>
      </c>
      <c r="AS15" s="36"/>
      <c r="AT15" s="36"/>
      <c r="AU15" s="2">
        <f>2842164.17</f>
        <v>2842164.17</v>
      </c>
    </row>
    <row r="16" spans="1:47" s="1" customFormat="1" ht="12" customHeight="1">
      <c r="A16" s="34" t="s">
        <v>29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7" t="s">
        <v>30</v>
      </c>
      <c r="N16" s="37"/>
      <c r="O16" s="37"/>
      <c r="P16" s="37"/>
      <c r="Q16" s="38">
        <f>816.61</f>
        <v>816.61</v>
      </c>
      <c r="R16" s="38"/>
      <c r="S16" s="38"/>
      <c r="T16" s="38">
        <f>3068686.34</f>
        <v>3068686.34</v>
      </c>
      <c r="U16" s="38"/>
      <c r="V16" s="38"/>
      <c r="W16" s="38"/>
      <c r="X16" s="38"/>
      <c r="Y16" s="38"/>
      <c r="Z16" s="38">
        <f>33388.88</f>
        <v>33388.88</v>
      </c>
      <c r="AA16" s="38"/>
      <c r="AB16" s="38"/>
      <c r="AC16" s="38"/>
      <c r="AD16" s="38">
        <f>3102891.83</f>
        <v>3102891.83</v>
      </c>
      <c r="AE16" s="38"/>
      <c r="AF16" s="38"/>
      <c r="AG16" s="38"/>
      <c r="AH16" s="38"/>
      <c r="AI16" s="38">
        <f>2233.98</f>
        <v>2233.98</v>
      </c>
      <c r="AJ16" s="38"/>
      <c r="AK16" s="38"/>
      <c r="AL16" s="38">
        <f>2718604.68</f>
        <v>2718604.68</v>
      </c>
      <c r="AM16" s="38"/>
      <c r="AN16" s="38"/>
      <c r="AO16" s="38"/>
      <c r="AP16" s="38"/>
      <c r="AQ16" s="38"/>
      <c r="AR16" s="38">
        <f>40324.94</f>
        <v>40324.94</v>
      </c>
      <c r="AS16" s="38"/>
      <c r="AT16" s="38"/>
      <c r="AU16" s="3">
        <f>2761163.6</f>
        <v>2761163.6</v>
      </c>
    </row>
    <row r="17" spans="1:47" s="1" customFormat="1" ht="12.75" customHeight="1">
      <c r="A17" s="34" t="s">
        <v>31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9" t="s">
        <v>32</v>
      </c>
      <c r="N17" s="39"/>
      <c r="O17" s="39"/>
      <c r="P17" s="39"/>
      <c r="Q17" s="40" t="s">
        <v>32</v>
      </c>
      <c r="R17" s="40"/>
      <c r="S17" s="40"/>
      <c r="T17" s="40" t="s">
        <v>32</v>
      </c>
      <c r="U17" s="40"/>
      <c r="V17" s="40"/>
      <c r="W17" s="40"/>
      <c r="X17" s="40"/>
      <c r="Y17" s="40"/>
      <c r="Z17" s="41">
        <f>81000.57</f>
        <v>81000.57</v>
      </c>
      <c r="AA17" s="41"/>
      <c r="AB17" s="41"/>
      <c r="AC17" s="41"/>
      <c r="AD17" s="41">
        <f>81000.57</f>
        <v>81000.57</v>
      </c>
      <c r="AE17" s="41"/>
      <c r="AF17" s="41"/>
      <c r="AG17" s="41"/>
      <c r="AH17" s="41"/>
      <c r="AI17" s="40" t="s">
        <v>32</v>
      </c>
      <c r="AJ17" s="40"/>
      <c r="AK17" s="40"/>
      <c r="AL17" s="40" t="s">
        <v>32</v>
      </c>
      <c r="AM17" s="40"/>
      <c r="AN17" s="40"/>
      <c r="AO17" s="40"/>
      <c r="AP17" s="40"/>
      <c r="AQ17" s="40"/>
      <c r="AR17" s="41">
        <f>81000.57</f>
        <v>81000.57</v>
      </c>
      <c r="AS17" s="41"/>
      <c r="AT17" s="41"/>
      <c r="AU17" s="4">
        <f>81000.57</f>
        <v>81000.57</v>
      </c>
    </row>
    <row r="18" spans="1:47" s="1" customFormat="1" ht="4.5" customHeight="1">
      <c r="A18" s="33" t="s"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</row>
    <row r="19" spans="1:47" s="1" customFormat="1" ht="13.5" customHeight="1">
      <c r="A19" s="42" t="s">
        <v>33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 t="s">
        <v>34</v>
      </c>
      <c r="N19" s="43"/>
      <c r="O19" s="43"/>
      <c r="P19" s="43"/>
      <c r="Q19" s="44" t="s">
        <v>35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 t="s">
        <v>40</v>
      </c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</row>
    <row r="20" spans="1:47" s="1" customFormat="1" ht="36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4" t="s">
        <v>36</v>
      </c>
      <c r="R20" s="44"/>
      <c r="S20" s="44"/>
      <c r="T20" s="44" t="s">
        <v>37</v>
      </c>
      <c r="U20" s="44"/>
      <c r="V20" s="44"/>
      <c r="W20" s="44"/>
      <c r="X20" s="44"/>
      <c r="Y20" s="44"/>
      <c r="Z20" s="44" t="s">
        <v>38</v>
      </c>
      <c r="AA20" s="44"/>
      <c r="AB20" s="44"/>
      <c r="AC20" s="44"/>
      <c r="AD20" s="44" t="s">
        <v>39</v>
      </c>
      <c r="AE20" s="44"/>
      <c r="AF20" s="44"/>
      <c r="AG20" s="44"/>
      <c r="AH20" s="44"/>
      <c r="AI20" s="44" t="s">
        <v>36</v>
      </c>
      <c r="AJ20" s="44"/>
      <c r="AK20" s="44"/>
      <c r="AL20" s="44" t="s">
        <v>37</v>
      </c>
      <c r="AM20" s="44"/>
      <c r="AN20" s="44"/>
      <c r="AO20" s="44"/>
      <c r="AP20" s="44"/>
      <c r="AQ20" s="44"/>
      <c r="AR20" s="44" t="s">
        <v>38</v>
      </c>
      <c r="AS20" s="44"/>
      <c r="AT20" s="44"/>
      <c r="AU20" s="5" t="s">
        <v>39</v>
      </c>
    </row>
    <row r="21" spans="1:47" s="1" customFormat="1" ht="12.75" customHeight="1">
      <c r="A21" s="45" t="s">
        <v>41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 t="s">
        <v>42</v>
      </c>
      <c r="N21" s="46"/>
      <c r="O21" s="46"/>
      <c r="P21" s="46"/>
      <c r="Q21" s="46" t="s">
        <v>43</v>
      </c>
      <c r="R21" s="46"/>
      <c r="S21" s="46"/>
      <c r="T21" s="46" t="s">
        <v>44</v>
      </c>
      <c r="U21" s="46"/>
      <c r="V21" s="46"/>
      <c r="W21" s="46"/>
      <c r="X21" s="46"/>
      <c r="Y21" s="46"/>
      <c r="Z21" s="46" t="s">
        <v>45</v>
      </c>
      <c r="AA21" s="46"/>
      <c r="AB21" s="46"/>
      <c r="AC21" s="46"/>
      <c r="AD21" s="46" t="s">
        <v>46</v>
      </c>
      <c r="AE21" s="46"/>
      <c r="AF21" s="46"/>
      <c r="AG21" s="46"/>
      <c r="AH21" s="46"/>
      <c r="AI21" s="46" t="s">
        <v>47</v>
      </c>
      <c r="AJ21" s="46"/>
      <c r="AK21" s="46"/>
      <c r="AL21" s="46" t="s">
        <v>48</v>
      </c>
      <c r="AM21" s="46"/>
      <c r="AN21" s="46"/>
      <c r="AO21" s="46"/>
      <c r="AP21" s="46"/>
      <c r="AQ21" s="46"/>
      <c r="AR21" s="46" t="s">
        <v>49</v>
      </c>
      <c r="AS21" s="46"/>
      <c r="AT21" s="46"/>
      <c r="AU21" s="6" t="s">
        <v>50</v>
      </c>
    </row>
    <row r="22" spans="1:47" s="1" customFormat="1" ht="13.5" customHeight="1">
      <c r="A22" s="47" t="s">
        <v>51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9" t="s">
        <v>53</v>
      </c>
      <c r="N22" s="49"/>
      <c r="O22" s="49"/>
      <c r="P22" s="49"/>
      <c r="Q22" s="50" t="s">
        <v>32</v>
      </c>
      <c r="R22" s="50"/>
      <c r="S22" s="50"/>
      <c r="T22" s="51">
        <f>6755060.42</f>
        <v>6755060.42</v>
      </c>
      <c r="U22" s="51"/>
      <c r="V22" s="51"/>
      <c r="W22" s="51"/>
      <c r="X22" s="51"/>
      <c r="Y22" s="51"/>
      <c r="Z22" s="51">
        <f>469566.9</f>
        <v>469566.9</v>
      </c>
      <c r="AA22" s="51"/>
      <c r="AB22" s="51"/>
      <c r="AC22" s="51"/>
      <c r="AD22" s="51">
        <f>7224627.32</f>
        <v>7224627.32</v>
      </c>
      <c r="AE22" s="51"/>
      <c r="AF22" s="51"/>
      <c r="AG22" s="51"/>
      <c r="AH22" s="51"/>
      <c r="AI22" s="50" t="s">
        <v>32</v>
      </c>
      <c r="AJ22" s="50"/>
      <c r="AK22" s="50"/>
      <c r="AL22" s="51">
        <f>6812459.44</f>
        <v>6812459.44</v>
      </c>
      <c r="AM22" s="51"/>
      <c r="AN22" s="51"/>
      <c r="AO22" s="51"/>
      <c r="AP22" s="51"/>
      <c r="AQ22" s="51"/>
      <c r="AR22" s="51">
        <f>477971.25</f>
        <v>477971.25</v>
      </c>
      <c r="AS22" s="51"/>
      <c r="AT22" s="51"/>
      <c r="AU22" s="52">
        <f>7290430.69</f>
        <v>7290430.69</v>
      </c>
    </row>
    <row r="23" spans="1:47" s="1" customFormat="1" ht="13.5" customHeight="1">
      <c r="A23" s="48" t="s">
        <v>52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49"/>
      <c r="O23" s="49"/>
      <c r="P23" s="49"/>
      <c r="Q23" s="50"/>
      <c r="R23" s="50"/>
      <c r="S23" s="50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0"/>
      <c r="AJ23" s="50"/>
      <c r="AK23" s="50"/>
      <c r="AL23" s="51"/>
      <c r="AM23" s="51"/>
      <c r="AN23" s="51"/>
      <c r="AO23" s="51"/>
      <c r="AP23" s="51"/>
      <c r="AQ23" s="51"/>
      <c r="AR23" s="51"/>
      <c r="AS23" s="51"/>
      <c r="AT23" s="51"/>
      <c r="AU23" s="52"/>
    </row>
    <row r="24" spans="1:47" s="1" customFormat="1" ht="13.5" customHeight="1">
      <c r="A24" s="53" t="s">
        <v>54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 t="s">
        <v>55</v>
      </c>
      <c r="N24" s="54"/>
      <c r="O24" s="54"/>
      <c r="P24" s="54"/>
      <c r="Q24" s="55" t="s">
        <v>32</v>
      </c>
      <c r="R24" s="55"/>
      <c r="S24" s="55"/>
      <c r="T24" s="56">
        <f>6518269.36</f>
        <v>6518269.36</v>
      </c>
      <c r="U24" s="56"/>
      <c r="V24" s="56"/>
      <c r="W24" s="56"/>
      <c r="X24" s="56"/>
      <c r="Y24" s="56"/>
      <c r="Z24" s="56">
        <f>469566.9</f>
        <v>469566.9</v>
      </c>
      <c r="AA24" s="56"/>
      <c r="AB24" s="56"/>
      <c r="AC24" s="56"/>
      <c r="AD24" s="56">
        <f>6987836.26</f>
        <v>6987836.26</v>
      </c>
      <c r="AE24" s="56"/>
      <c r="AF24" s="56"/>
      <c r="AG24" s="56"/>
      <c r="AH24" s="56"/>
      <c r="AI24" s="55" t="s">
        <v>32</v>
      </c>
      <c r="AJ24" s="55"/>
      <c r="AK24" s="55"/>
      <c r="AL24" s="56">
        <f>6714592.38</f>
        <v>6714592.38</v>
      </c>
      <c r="AM24" s="56"/>
      <c r="AN24" s="56"/>
      <c r="AO24" s="56"/>
      <c r="AP24" s="56"/>
      <c r="AQ24" s="56"/>
      <c r="AR24" s="56">
        <f>477971.25</f>
        <v>477971.25</v>
      </c>
      <c r="AS24" s="56"/>
      <c r="AT24" s="56"/>
      <c r="AU24" s="7">
        <f>7192563.63</f>
        <v>7192563.63</v>
      </c>
    </row>
    <row r="25" spans="1:47" s="1" customFormat="1" ht="24" customHeight="1">
      <c r="A25" s="53" t="s">
        <v>56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 t="s">
        <v>57</v>
      </c>
      <c r="N25" s="54"/>
      <c r="O25" s="54"/>
      <c r="P25" s="54"/>
      <c r="Q25" s="55" t="s">
        <v>32</v>
      </c>
      <c r="R25" s="55"/>
      <c r="S25" s="55"/>
      <c r="T25" s="56">
        <f>6518269.36</f>
        <v>6518269.36</v>
      </c>
      <c r="U25" s="56"/>
      <c r="V25" s="56"/>
      <c r="W25" s="56"/>
      <c r="X25" s="56"/>
      <c r="Y25" s="56"/>
      <c r="Z25" s="56">
        <f>469566.9</f>
        <v>469566.9</v>
      </c>
      <c r="AA25" s="56"/>
      <c r="AB25" s="56"/>
      <c r="AC25" s="56"/>
      <c r="AD25" s="56">
        <f>6987836.26</f>
        <v>6987836.26</v>
      </c>
      <c r="AE25" s="56"/>
      <c r="AF25" s="56"/>
      <c r="AG25" s="56"/>
      <c r="AH25" s="56"/>
      <c r="AI25" s="55" t="s">
        <v>32</v>
      </c>
      <c r="AJ25" s="55"/>
      <c r="AK25" s="55"/>
      <c r="AL25" s="56">
        <f>6714592.38</f>
        <v>6714592.38</v>
      </c>
      <c r="AM25" s="56"/>
      <c r="AN25" s="56"/>
      <c r="AO25" s="56"/>
      <c r="AP25" s="56"/>
      <c r="AQ25" s="56"/>
      <c r="AR25" s="56">
        <f>477971.25</f>
        <v>477971.25</v>
      </c>
      <c r="AS25" s="56"/>
      <c r="AT25" s="56"/>
      <c r="AU25" s="7">
        <f>7192563.63</f>
        <v>7192563.63</v>
      </c>
    </row>
    <row r="26" spans="1:47" s="1" customFormat="1" ht="13.5" customHeight="1">
      <c r="A26" s="53" t="s">
        <v>58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 t="s">
        <v>59</v>
      </c>
      <c r="N26" s="54"/>
      <c r="O26" s="54"/>
      <c r="P26" s="54"/>
      <c r="Q26" s="55" t="s">
        <v>32</v>
      </c>
      <c r="R26" s="55"/>
      <c r="S26" s="55"/>
      <c r="T26" s="56">
        <f>236791.06</f>
        <v>236791.06</v>
      </c>
      <c r="U26" s="56"/>
      <c r="V26" s="56"/>
      <c r="W26" s="56"/>
      <c r="X26" s="56"/>
      <c r="Y26" s="56"/>
      <c r="Z26" s="55" t="s">
        <v>32</v>
      </c>
      <c r="AA26" s="55"/>
      <c r="AB26" s="55"/>
      <c r="AC26" s="55"/>
      <c r="AD26" s="56">
        <f>236791.06</f>
        <v>236791.06</v>
      </c>
      <c r="AE26" s="56"/>
      <c r="AF26" s="56"/>
      <c r="AG26" s="56"/>
      <c r="AH26" s="56"/>
      <c r="AI26" s="55" t="s">
        <v>32</v>
      </c>
      <c r="AJ26" s="55"/>
      <c r="AK26" s="55"/>
      <c r="AL26" s="56">
        <f>97867.06</f>
        <v>97867.06</v>
      </c>
      <c r="AM26" s="56"/>
      <c r="AN26" s="56"/>
      <c r="AO26" s="56"/>
      <c r="AP26" s="56"/>
      <c r="AQ26" s="56"/>
      <c r="AR26" s="55" t="s">
        <v>32</v>
      </c>
      <c r="AS26" s="55"/>
      <c r="AT26" s="55"/>
      <c r="AU26" s="7">
        <f>97867.06</f>
        <v>97867.06</v>
      </c>
    </row>
    <row r="27" spans="1:47" s="1" customFormat="1" ht="13.5" customHeight="1">
      <c r="A27" s="53" t="s">
        <v>60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 t="s">
        <v>61</v>
      </c>
      <c r="N27" s="54"/>
      <c r="O27" s="54"/>
      <c r="P27" s="54"/>
      <c r="Q27" s="55" t="s">
        <v>32</v>
      </c>
      <c r="R27" s="55"/>
      <c r="S27" s="55"/>
      <c r="T27" s="55" t="s">
        <v>32</v>
      </c>
      <c r="U27" s="55"/>
      <c r="V27" s="55"/>
      <c r="W27" s="55"/>
      <c r="X27" s="55"/>
      <c r="Y27" s="55"/>
      <c r="Z27" s="55" t="s">
        <v>32</v>
      </c>
      <c r="AA27" s="55"/>
      <c r="AB27" s="55"/>
      <c r="AC27" s="55"/>
      <c r="AD27" s="55" t="s">
        <v>32</v>
      </c>
      <c r="AE27" s="55"/>
      <c r="AF27" s="55"/>
      <c r="AG27" s="55"/>
      <c r="AH27" s="55"/>
      <c r="AI27" s="55" t="s">
        <v>32</v>
      </c>
      <c r="AJ27" s="55"/>
      <c r="AK27" s="55"/>
      <c r="AL27" s="55" t="s">
        <v>32</v>
      </c>
      <c r="AM27" s="55"/>
      <c r="AN27" s="55"/>
      <c r="AO27" s="55"/>
      <c r="AP27" s="55"/>
      <c r="AQ27" s="55"/>
      <c r="AR27" s="55" t="s">
        <v>32</v>
      </c>
      <c r="AS27" s="55"/>
      <c r="AT27" s="55"/>
      <c r="AU27" s="8" t="s">
        <v>32</v>
      </c>
    </row>
    <row r="28" spans="1:47" s="1" customFormat="1" ht="13.5" customHeight="1">
      <c r="A28" s="53" t="s">
        <v>62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 t="s">
        <v>63</v>
      </c>
      <c r="N28" s="54"/>
      <c r="O28" s="54"/>
      <c r="P28" s="54"/>
      <c r="Q28" s="55" t="s">
        <v>32</v>
      </c>
      <c r="R28" s="55"/>
      <c r="S28" s="55"/>
      <c r="T28" s="55" t="s">
        <v>32</v>
      </c>
      <c r="U28" s="55"/>
      <c r="V28" s="55"/>
      <c r="W28" s="55"/>
      <c r="X28" s="55"/>
      <c r="Y28" s="55"/>
      <c r="Z28" s="55" t="s">
        <v>32</v>
      </c>
      <c r="AA28" s="55"/>
      <c r="AB28" s="55"/>
      <c r="AC28" s="55"/>
      <c r="AD28" s="55" t="s">
        <v>32</v>
      </c>
      <c r="AE28" s="55"/>
      <c r="AF28" s="55"/>
      <c r="AG28" s="55"/>
      <c r="AH28" s="55"/>
      <c r="AI28" s="55" t="s">
        <v>32</v>
      </c>
      <c r="AJ28" s="55"/>
      <c r="AK28" s="55"/>
      <c r="AL28" s="55" t="s">
        <v>32</v>
      </c>
      <c r="AM28" s="55"/>
      <c r="AN28" s="55"/>
      <c r="AO28" s="55"/>
      <c r="AP28" s="55"/>
      <c r="AQ28" s="55"/>
      <c r="AR28" s="55" t="s">
        <v>32</v>
      </c>
      <c r="AS28" s="55"/>
      <c r="AT28" s="55"/>
      <c r="AU28" s="8" t="s">
        <v>32</v>
      </c>
    </row>
    <row r="29" spans="1:47" s="1" customFormat="1" ht="24" customHeight="1">
      <c r="A29" s="53" t="s">
        <v>64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 t="s">
        <v>65</v>
      </c>
      <c r="N29" s="54"/>
      <c r="O29" s="54"/>
      <c r="P29" s="54"/>
      <c r="Q29" s="55" t="s">
        <v>32</v>
      </c>
      <c r="R29" s="55"/>
      <c r="S29" s="55"/>
      <c r="T29" s="55" t="s">
        <v>32</v>
      </c>
      <c r="U29" s="55"/>
      <c r="V29" s="55"/>
      <c r="W29" s="55"/>
      <c r="X29" s="55"/>
      <c r="Y29" s="55"/>
      <c r="Z29" s="55" t="s">
        <v>32</v>
      </c>
      <c r="AA29" s="55"/>
      <c r="AB29" s="55"/>
      <c r="AC29" s="55"/>
      <c r="AD29" s="55" t="s">
        <v>32</v>
      </c>
      <c r="AE29" s="55"/>
      <c r="AF29" s="55"/>
      <c r="AG29" s="55"/>
      <c r="AH29" s="55"/>
      <c r="AI29" s="55" t="s">
        <v>32</v>
      </c>
      <c r="AJ29" s="55"/>
      <c r="AK29" s="55"/>
      <c r="AL29" s="55" t="s">
        <v>32</v>
      </c>
      <c r="AM29" s="55"/>
      <c r="AN29" s="55"/>
      <c r="AO29" s="55"/>
      <c r="AP29" s="55"/>
      <c r="AQ29" s="55"/>
      <c r="AR29" s="55" t="s">
        <v>32</v>
      </c>
      <c r="AS29" s="55"/>
      <c r="AT29" s="55"/>
      <c r="AU29" s="8" t="s">
        <v>32</v>
      </c>
    </row>
    <row r="30" spans="1:47" s="1" customFormat="1" ht="24" customHeight="1">
      <c r="A30" s="53" t="s">
        <v>66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 t="s">
        <v>67</v>
      </c>
      <c r="N30" s="54"/>
      <c r="O30" s="54"/>
      <c r="P30" s="54"/>
      <c r="Q30" s="55" t="s">
        <v>32</v>
      </c>
      <c r="R30" s="55"/>
      <c r="S30" s="55"/>
      <c r="T30" s="55" t="s">
        <v>32</v>
      </c>
      <c r="U30" s="55"/>
      <c r="V30" s="55"/>
      <c r="W30" s="55"/>
      <c r="X30" s="55"/>
      <c r="Y30" s="55"/>
      <c r="Z30" s="55" t="s">
        <v>32</v>
      </c>
      <c r="AA30" s="55"/>
      <c r="AB30" s="55"/>
      <c r="AC30" s="55"/>
      <c r="AD30" s="55" t="s">
        <v>32</v>
      </c>
      <c r="AE30" s="55"/>
      <c r="AF30" s="55"/>
      <c r="AG30" s="55"/>
      <c r="AH30" s="55"/>
      <c r="AI30" s="55" t="s">
        <v>32</v>
      </c>
      <c r="AJ30" s="55"/>
      <c r="AK30" s="55"/>
      <c r="AL30" s="55" t="s">
        <v>32</v>
      </c>
      <c r="AM30" s="55"/>
      <c r="AN30" s="55"/>
      <c r="AO30" s="55"/>
      <c r="AP30" s="55"/>
      <c r="AQ30" s="55"/>
      <c r="AR30" s="55" t="s">
        <v>32</v>
      </c>
      <c r="AS30" s="55"/>
      <c r="AT30" s="55"/>
      <c r="AU30" s="8" t="s">
        <v>32</v>
      </c>
    </row>
    <row r="31" spans="1:47" s="1" customFormat="1" ht="13.5" customHeight="1">
      <c r="A31" s="53" t="s">
        <v>68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 t="s">
        <v>69</v>
      </c>
      <c r="N31" s="54"/>
      <c r="O31" s="54"/>
      <c r="P31" s="54"/>
      <c r="Q31" s="55" t="s">
        <v>32</v>
      </c>
      <c r="R31" s="55"/>
      <c r="S31" s="55"/>
      <c r="T31" s="56">
        <f>2157859.55</f>
        <v>2157859.55</v>
      </c>
      <c r="U31" s="56"/>
      <c r="V31" s="56"/>
      <c r="W31" s="56"/>
      <c r="X31" s="56"/>
      <c r="Y31" s="56"/>
      <c r="Z31" s="55" t="s">
        <v>32</v>
      </c>
      <c r="AA31" s="55"/>
      <c r="AB31" s="55"/>
      <c r="AC31" s="55"/>
      <c r="AD31" s="56">
        <f>2157859.55</f>
        <v>2157859.55</v>
      </c>
      <c r="AE31" s="56"/>
      <c r="AF31" s="56"/>
      <c r="AG31" s="56"/>
      <c r="AH31" s="56"/>
      <c r="AI31" s="55" t="s">
        <v>32</v>
      </c>
      <c r="AJ31" s="55"/>
      <c r="AK31" s="55"/>
      <c r="AL31" s="56">
        <f>2157859.55</f>
        <v>2157859.55</v>
      </c>
      <c r="AM31" s="56"/>
      <c r="AN31" s="56"/>
      <c r="AO31" s="56"/>
      <c r="AP31" s="56"/>
      <c r="AQ31" s="56"/>
      <c r="AR31" s="55" t="s">
        <v>32</v>
      </c>
      <c r="AS31" s="55"/>
      <c r="AT31" s="55"/>
      <c r="AU31" s="7">
        <f>2157859.55</f>
        <v>2157859.55</v>
      </c>
    </row>
    <row r="32" spans="1:47" s="1" customFormat="1" ht="13.5" customHeight="1">
      <c r="A32" s="53" t="s">
        <v>70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 t="s">
        <v>71</v>
      </c>
      <c r="N32" s="54"/>
      <c r="O32" s="54"/>
      <c r="P32" s="54"/>
      <c r="Q32" s="56">
        <f>816.61</f>
        <v>816.61</v>
      </c>
      <c r="R32" s="56"/>
      <c r="S32" s="56"/>
      <c r="T32" s="56">
        <f>18700.37</f>
        <v>18700.37</v>
      </c>
      <c r="U32" s="56"/>
      <c r="V32" s="56"/>
      <c r="W32" s="56"/>
      <c r="X32" s="56"/>
      <c r="Y32" s="56"/>
      <c r="Z32" s="56">
        <f>2393.43</f>
        <v>2393.43</v>
      </c>
      <c r="AA32" s="56"/>
      <c r="AB32" s="56"/>
      <c r="AC32" s="56"/>
      <c r="AD32" s="56">
        <f>21910.41</f>
        <v>21910.41</v>
      </c>
      <c r="AE32" s="56"/>
      <c r="AF32" s="56"/>
      <c r="AG32" s="56"/>
      <c r="AH32" s="56"/>
      <c r="AI32" s="56">
        <f>2233.98</f>
        <v>2233.98</v>
      </c>
      <c r="AJ32" s="56"/>
      <c r="AK32" s="56"/>
      <c r="AL32" s="56">
        <f>18428.69</f>
        <v>18428.69</v>
      </c>
      <c r="AM32" s="56"/>
      <c r="AN32" s="56"/>
      <c r="AO32" s="56"/>
      <c r="AP32" s="56"/>
      <c r="AQ32" s="56"/>
      <c r="AR32" s="56">
        <f>3321.12</f>
        <v>3321.12</v>
      </c>
      <c r="AS32" s="56"/>
      <c r="AT32" s="56"/>
      <c r="AU32" s="7">
        <f>23983.79</f>
        <v>23983.79</v>
      </c>
    </row>
    <row r="33" spans="1:47" s="1" customFormat="1" ht="24" customHeight="1">
      <c r="A33" s="53" t="s">
        <v>72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7" t="s">
        <v>73</v>
      </c>
      <c r="N33" s="57"/>
      <c r="O33" s="57"/>
      <c r="P33" s="57"/>
      <c r="Q33" s="58" t="s">
        <v>32</v>
      </c>
      <c r="R33" s="58"/>
      <c r="S33" s="58"/>
      <c r="T33" s="58" t="s">
        <v>32</v>
      </c>
      <c r="U33" s="58"/>
      <c r="V33" s="58"/>
      <c r="W33" s="58"/>
      <c r="X33" s="58"/>
      <c r="Y33" s="58"/>
      <c r="Z33" s="58" t="s">
        <v>32</v>
      </c>
      <c r="AA33" s="58"/>
      <c r="AB33" s="58"/>
      <c r="AC33" s="58"/>
      <c r="AD33" s="58" t="s">
        <v>32</v>
      </c>
      <c r="AE33" s="58"/>
      <c r="AF33" s="58"/>
      <c r="AG33" s="58"/>
      <c r="AH33" s="58"/>
      <c r="AI33" s="58" t="s">
        <v>32</v>
      </c>
      <c r="AJ33" s="58"/>
      <c r="AK33" s="58"/>
      <c r="AL33" s="58" t="s">
        <v>32</v>
      </c>
      <c r="AM33" s="58"/>
      <c r="AN33" s="58"/>
      <c r="AO33" s="58"/>
      <c r="AP33" s="58"/>
      <c r="AQ33" s="58"/>
      <c r="AR33" s="58" t="s">
        <v>32</v>
      </c>
      <c r="AS33" s="58"/>
      <c r="AT33" s="58"/>
      <c r="AU33" s="9" t="s">
        <v>32</v>
      </c>
    </row>
    <row r="34" spans="1:47" s="1" customFormat="1" ht="15.75" customHeight="1">
      <c r="A34" s="28" t="s">
        <v>74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s="1" customFormat="1" ht="13.5" customHeight="1">
      <c r="A35" s="42" t="s">
        <v>33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 t="s">
        <v>34</v>
      </c>
      <c r="N35" s="43"/>
      <c r="O35" s="43"/>
      <c r="P35" s="43"/>
      <c r="Q35" s="44" t="s">
        <v>35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 t="s">
        <v>40</v>
      </c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</row>
    <row r="36" spans="1:47" s="1" customFormat="1" ht="36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4" t="s">
        <v>36</v>
      </c>
      <c r="R36" s="44"/>
      <c r="S36" s="44"/>
      <c r="T36" s="44" t="s">
        <v>37</v>
      </c>
      <c r="U36" s="44"/>
      <c r="V36" s="44"/>
      <c r="W36" s="44"/>
      <c r="X36" s="44"/>
      <c r="Y36" s="44"/>
      <c r="Z36" s="44" t="s">
        <v>38</v>
      </c>
      <c r="AA36" s="44"/>
      <c r="AB36" s="44"/>
      <c r="AC36" s="44"/>
      <c r="AD36" s="44" t="s">
        <v>39</v>
      </c>
      <c r="AE36" s="44"/>
      <c r="AF36" s="44"/>
      <c r="AG36" s="44"/>
      <c r="AH36" s="44"/>
      <c r="AI36" s="59" t="s">
        <v>36</v>
      </c>
      <c r="AJ36" s="59"/>
      <c r="AK36" s="59"/>
      <c r="AL36" s="44" t="s">
        <v>37</v>
      </c>
      <c r="AM36" s="44"/>
      <c r="AN36" s="44"/>
      <c r="AO36" s="44"/>
      <c r="AP36" s="44"/>
      <c r="AQ36" s="44"/>
      <c r="AR36" s="44" t="s">
        <v>38</v>
      </c>
      <c r="AS36" s="44"/>
      <c r="AT36" s="44"/>
      <c r="AU36" s="5" t="s">
        <v>39</v>
      </c>
    </row>
    <row r="37" spans="1:47" s="1" customFormat="1" ht="12.75" customHeight="1">
      <c r="A37" s="45" t="s">
        <v>41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 t="s">
        <v>42</v>
      </c>
      <c r="N37" s="46"/>
      <c r="O37" s="46"/>
      <c r="P37" s="46"/>
      <c r="Q37" s="46" t="s">
        <v>43</v>
      </c>
      <c r="R37" s="46"/>
      <c r="S37" s="46"/>
      <c r="T37" s="46" t="s">
        <v>44</v>
      </c>
      <c r="U37" s="46"/>
      <c r="V37" s="46"/>
      <c r="W37" s="46"/>
      <c r="X37" s="46"/>
      <c r="Y37" s="46"/>
      <c r="Z37" s="46" t="s">
        <v>45</v>
      </c>
      <c r="AA37" s="46"/>
      <c r="AB37" s="46"/>
      <c r="AC37" s="46"/>
      <c r="AD37" s="46" t="s">
        <v>46</v>
      </c>
      <c r="AE37" s="46"/>
      <c r="AF37" s="46"/>
      <c r="AG37" s="46"/>
      <c r="AH37" s="46"/>
      <c r="AI37" s="46" t="s">
        <v>47</v>
      </c>
      <c r="AJ37" s="46"/>
      <c r="AK37" s="46"/>
      <c r="AL37" s="46" t="s">
        <v>48</v>
      </c>
      <c r="AM37" s="46"/>
      <c r="AN37" s="46"/>
      <c r="AO37" s="46"/>
      <c r="AP37" s="46"/>
      <c r="AQ37" s="46"/>
      <c r="AR37" s="46" t="s">
        <v>49</v>
      </c>
      <c r="AS37" s="46"/>
      <c r="AT37" s="46"/>
      <c r="AU37" s="6" t="s">
        <v>50</v>
      </c>
    </row>
    <row r="38" spans="1:47" s="1" customFormat="1" ht="24" customHeight="1">
      <c r="A38" s="53" t="s">
        <v>75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49" t="s">
        <v>76</v>
      </c>
      <c r="N38" s="49"/>
      <c r="O38" s="49"/>
      <c r="P38" s="49"/>
      <c r="Q38" s="50" t="s">
        <v>32</v>
      </c>
      <c r="R38" s="50"/>
      <c r="S38" s="50"/>
      <c r="T38" s="50" t="s">
        <v>32</v>
      </c>
      <c r="U38" s="50"/>
      <c r="V38" s="50"/>
      <c r="W38" s="50"/>
      <c r="X38" s="50"/>
      <c r="Y38" s="50"/>
      <c r="Z38" s="50" t="s">
        <v>32</v>
      </c>
      <c r="AA38" s="50"/>
      <c r="AB38" s="50"/>
      <c r="AC38" s="50"/>
      <c r="AD38" s="50" t="s">
        <v>32</v>
      </c>
      <c r="AE38" s="50"/>
      <c r="AF38" s="50"/>
      <c r="AG38" s="50"/>
      <c r="AH38" s="50"/>
      <c r="AI38" s="50" t="s">
        <v>32</v>
      </c>
      <c r="AJ38" s="50"/>
      <c r="AK38" s="50"/>
      <c r="AL38" s="50" t="s">
        <v>32</v>
      </c>
      <c r="AM38" s="50"/>
      <c r="AN38" s="50"/>
      <c r="AO38" s="50"/>
      <c r="AP38" s="50"/>
      <c r="AQ38" s="50"/>
      <c r="AR38" s="50" t="s">
        <v>32</v>
      </c>
      <c r="AS38" s="50"/>
      <c r="AT38" s="50"/>
      <c r="AU38" s="10" t="s">
        <v>32</v>
      </c>
    </row>
    <row r="39" spans="1:47" s="1" customFormat="1" ht="24" customHeight="1">
      <c r="A39" s="53" t="s">
        <v>77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 t="s">
        <v>78</v>
      </c>
      <c r="N39" s="54"/>
      <c r="O39" s="54"/>
      <c r="P39" s="54"/>
      <c r="Q39" s="55" t="s">
        <v>32</v>
      </c>
      <c r="R39" s="55"/>
      <c r="S39" s="55"/>
      <c r="T39" s="55" t="s">
        <v>32</v>
      </c>
      <c r="U39" s="55"/>
      <c r="V39" s="55"/>
      <c r="W39" s="55"/>
      <c r="X39" s="55"/>
      <c r="Y39" s="55"/>
      <c r="Z39" s="55" t="s">
        <v>32</v>
      </c>
      <c r="AA39" s="55"/>
      <c r="AB39" s="55"/>
      <c r="AC39" s="55"/>
      <c r="AD39" s="55" t="s">
        <v>32</v>
      </c>
      <c r="AE39" s="55"/>
      <c r="AF39" s="55"/>
      <c r="AG39" s="55"/>
      <c r="AH39" s="55"/>
      <c r="AI39" s="55" t="s">
        <v>32</v>
      </c>
      <c r="AJ39" s="55"/>
      <c r="AK39" s="55"/>
      <c r="AL39" s="55" t="s">
        <v>32</v>
      </c>
      <c r="AM39" s="55"/>
      <c r="AN39" s="55"/>
      <c r="AO39" s="55"/>
      <c r="AP39" s="55"/>
      <c r="AQ39" s="55"/>
      <c r="AR39" s="55" t="s">
        <v>32</v>
      </c>
      <c r="AS39" s="55"/>
      <c r="AT39" s="55"/>
      <c r="AU39" s="8" t="s">
        <v>32</v>
      </c>
    </row>
    <row r="40" spans="1:47" s="1" customFormat="1" ht="13.5" customHeight="1">
      <c r="A40" s="53" t="s">
        <v>79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 t="s">
        <v>80</v>
      </c>
      <c r="N40" s="54"/>
      <c r="O40" s="54"/>
      <c r="P40" s="54"/>
      <c r="Q40" s="55" t="s">
        <v>32</v>
      </c>
      <c r="R40" s="55"/>
      <c r="S40" s="55"/>
      <c r="T40" s="55" t="s">
        <v>32</v>
      </c>
      <c r="U40" s="55"/>
      <c r="V40" s="55"/>
      <c r="W40" s="55"/>
      <c r="X40" s="55"/>
      <c r="Y40" s="55"/>
      <c r="Z40" s="55" t="s">
        <v>32</v>
      </c>
      <c r="AA40" s="55"/>
      <c r="AB40" s="55"/>
      <c r="AC40" s="55"/>
      <c r="AD40" s="55" t="s">
        <v>32</v>
      </c>
      <c r="AE40" s="55"/>
      <c r="AF40" s="55"/>
      <c r="AG40" s="55"/>
      <c r="AH40" s="55"/>
      <c r="AI40" s="55" t="s">
        <v>32</v>
      </c>
      <c r="AJ40" s="55"/>
      <c r="AK40" s="55"/>
      <c r="AL40" s="55" t="s">
        <v>32</v>
      </c>
      <c r="AM40" s="55"/>
      <c r="AN40" s="55"/>
      <c r="AO40" s="55"/>
      <c r="AP40" s="55"/>
      <c r="AQ40" s="55"/>
      <c r="AR40" s="55" t="s">
        <v>32</v>
      </c>
      <c r="AS40" s="55"/>
      <c r="AT40" s="55"/>
      <c r="AU40" s="8" t="s">
        <v>32</v>
      </c>
    </row>
    <row r="41" spans="1:47" s="1" customFormat="1" ht="24" customHeight="1">
      <c r="A41" s="53" t="s">
        <v>81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 t="s">
        <v>82</v>
      </c>
      <c r="N41" s="54"/>
      <c r="O41" s="54"/>
      <c r="P41" s="54"/>
      <c r="Q41" s="55" t="s">
        <v>32</v>
      </c>
      <c r="R41" s="55"/>
      <c r="S41" s="55"/>
      <c r="T41" s="55" t="s">
        <v>32</v>
      </c>
      <c r="U41" s="55"/>
      <c r="V41" s="55"/>
      <c r="W41" s="55"/>
      <c r="X41" s="55"/>
      <c r="Y41" s="55"/>
      <c r="Z41" s="55" t="s">
        <v>32</v>
      </c>
      <c r="AA41" s="55"/>
      <c r="AB41" s="55"/>
      <c r="AC41" s="55"/>
      <c r="AD41" s="55" t="s">
        <v>32</v>
      </c>
      <c r="AE41" s="55"/>
      <c r="AF41" s="55"/>
      <c r="AG41" s="55"/>
      <c r="AH41" s="55"/>
      <c r="AI41" s="55" t="s">
        <v>32</v>
      </c>
      <c r="AJ41" s="55"/>
      <c r="AK41" s="55"/>
      <c r="AL41" s="55" t="s">
        <v>32</v>
      </c>
      <c r="AM41" s="55"/>
      <c r="AN41" s="55"/>
      <c r="AO41" s="55"/>
      <c r="AP41" s="55"/>
      <c r="AQ41" s="55"/>
      <c r="AR41" s="55" t="s">
        <v>32</v>
      </c>
      <c r="AS41" s="55"/>
      <c r="AT41" s="55"/>
      <c r="AU41" s="8" t="s">
        <v>32</v>
      </c>
    </row>
    <row r="42" spans="1:47" s="1" customFormat="1" ht="13.5" customHeight="1">
      <c r="A42" s="53" t="s">
        <v>83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 t="s">
        <v>84</v>
      </c>
      <c r="N42" s="54"/>
      <c r="O42" s="54"/>
      <c r="P42" s="54"/>
      <c r="Q42" s="55" t="s">
        <v>32</v>
      </c>
      <c r="R42" s="55"/>
      <c r="S42" s="55"/>
      <c r="T42" s="55" t="s">
        <v>32</v>
      </c>
      <c r="U42" s="55"/>
      <c r="V42" s="55"/>
      <c r="W42" s="55"/>
      <c r="X42" s="55"/>
      <c r="Y42" s="55"/>
      <c r="Z42" s="55" t="s">
        <v>32</v>
      </c>
      <c r="AA42" s="55"/>
      <c r="AB42" s="55"/>
      <c r="AC42" s="55"/>
      <c r="AD42" s="55" t="s">
        <v>32</v>
      </c>
      <c r="AE42" s="55"/>
      <c r="AF42" s="55"/>
      <c r="AG42" s="55"/>
      <c r="AH42" s="55"/>
      <c r="AI42" s="55" t="s">
        <v>32</v>
      </c>
      <c r="AJ42" s="55"/>
      <c r="AK42" s="55"/>
      <c r="AL42" s="55" t="s">
        <v>32</v>
      </c>
      <c r="AM42" s="55"/>
      <c r="AN42" s="55"/>
      <c r="AO42" s="55"/>
      <c r="AP42" s="55"/>
      <c r="AQ42" s="55"/>
      <c r="AR42" s="55" t="s">
        <v>32</v>
      </c>
      <c r="AS42" s="55"/>
      <c r="AT42" s="55"/>
      <c r="AU42" s="8" t="s">
        <v>32</v>
      </c>
    </row>
    <row r="43" spans="1:47" s="1" customFormat="1" ht="24" customHeight="1">
      <c r="A43" s="53" t="s">
        <v>85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 t="s">
        <v>86</v>
      </c>
      <c r="N43" s="54"/>
      <c r="O43" s="54"/>
      <c r="P43" s="54"/>
      <c r="Q43" s="55" t="s">
        <v>32</v>
      </c>
      <c r="R43" s="55"/>
      <c r="S43" s="55"/>
      <c r="T43" s="55" t="s">
        <v>32</v>
      </c>
      <c r="U43" s="55"/>
      <c r="V43" s="55"/>
      <c r="W43" s="55"/>
      <c r="X43" s="55"/>
      <c r="Y43" s="55"/>
      <c r="Z43" s="55" t="s">
        <v>32</v>
      </c>
      <c r="AA43" s="55"/>
      <c r="AB43" s="55"/>
      <c r="AC43" s="55"/>
      <c r="AD43" s="55" t="s">
        <v>32</v>
      </c>
      <c r="AE43" s="55"/>
      <c r="AF43" s="55"/>
      <c r="AG43" s="55"/>
      <c r="AH43" s="55"/>
      <c r="AI43" s="55" t="s">
        <v>32</v>
      </c>
      <c r="AJ43" s="55"/>
      <c r="AK43" s="55"/>
      <c r="AL43" s="55" t="s">
        <v>32</v>
      </c>
      <c r="AM43" s="55"/>
      <c r="AN43" s="55"/>
      <c r="AO43" s="55"/>
      <c r="AP43" s="55"/>
      <c r="AQ43" s="55"/>
      <c r="AR43" s="55" t="s">
        <v>32</v>
      </c>
      <c r="AS43" s="55"/>
      <c r="AT43" s="55"/>
      <c r="AU43" s="8" t="s">
        <v>32</v>
      </c>
    </row>
    <row r="44" spans="1:47" s="1" customFormat="1" ht="13.5" customHeight="1">
      <c r="A44" s="53" t="s">
        <v>87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 t="s">
        <v>88</v>
      </c>
      <c r="N44" s="54"/>
      <c r="O44" s="54"/>
      <c r="P44" s="54"/>
      <c r="Q44" s="55" t="s">
        <v>32</v>
      </c>
      <c r="R44" s="55"/>
      <c r="S44" s="55"/>
      <c r="T44" s="55" t="s">
        <v>32</v>
      </c>
      <c r="U44" s="55"/>
      <c r="V44" s="55"/>
      <c r="W44" s="55"/>
      <c r="X44" s="55"/>
      <c r="Y44" s="55"/>
      <c r="Z44" s="55" t="s">
        <v>32</v>
      </c>
      <c r="AA44" s="55"/>
      <c r="AB44" s="55"/>
      <c r="AC44" s="55"/>
      <c r="AD44" s="55" t="s">
        <v>32</v>
      </c>
      <c r="AE44" s="55"/>
      <c r="AF44" s="55"/>
      <c r="AG44" s="55"/>
      <c r="AH44" s="55"/>
      <c r="AI44" s="55" t="s">
        <v>32</v>
      </c>
      <c r="AJ44" s="55"/>
      <c r="AK44" s="55"/>
      <c r="AL44" s="55" t="s">
        <v>32</v>
      </c>
      <c r="AM44" s="55"/>
      <c r="AN44" s="55"/>
      <c r="AO44" s="55"/>
      <c r="AP44" s="55"/>
      <c r="AQ44" s="55"/>
      <c r="AR44" s="55" t="s">
        <v>32</v>
      </c>
      <c r="AS44" s="55"/>
      <c r="AT44" s="55"/>
      <c r="AU44" s="8" t="s">
        <v>32</v>
      </c>
    </row>
    <row r="45" spans="1:47" s="1" customFormat="1" ht="13.5" customHeight="1">
      <c r="A45" s="47" t="s">
        <v>89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57" t="s">
        <v>91</v>
      </c>
      <c r="N45" s="57"/>
      <c r="O45" s="57"/>
      <c r="P45" s="57"/>
      <c r="Q45" s="61">
        <f>816.61</f>
        <v>816.61</v>
      </c>
      <c r="R45" s="61"/>
      <c r="S45" s="61"/>
      <c r="T45" s="61">
        <f>2413350.98</f>
        <v>2413350.98</v>
      </c>
      <c r="U45" s="61"/>
      <c r="V45" s="61"/>
      <c r="W45" s="61"/>
      <c r="X45" s="61"/>
      <c r="Y45" s="61"/>
      <c r="Z45" s="61">
        <f>2393.43</f>
        <v>2393.43</v>
      </c>
      <c r="AA45" s="61"/>
      <c r="AB45" s="61"/>
      <c r="AC45" s="61"/>
      <c r="AD45" s="61">
        <f>2416561.02</f>
        <v>2416561.02</v>
      </c>
      <c r="AE45" s="61"/>
      <c r="AF45" s="61"/>
      <c r="AG45" s="61"/>
      <c r="AH45" s="61"/>
      <c r="AI45" s="61">
        <f>2233.98</f>
        <v>2233.98</v>
      </c>
      <c r="AJ45" s="61"/>
      <c r="AK45" s="61"/>
      <c r="AL45" s="61">
        <f>2274155.3</f>
        <v>2274155.3</v>
      </c>
      <c r="AM45" s="61"/>
      <c r="AN45" s="61"/>
      <c r="AO45" s="61"/>
      <c r="AP45" s="61"/>
      <c r="AQ45" s="61"/>
      <c r="AR45" s="61">
        <f>3321.12</f>
        <v>3321.12</v>
      </c>
      <c r="AS45" s="61"/>
      <c r="AT45" s="61"/>
      <c r="AU45" s="62">
        <f>2279710.4</f>
        <v>2279710.4</v>
      </c>
    </row>
    <row r="46" spans="1:47" s="1" customFormat="1" ht="24.75" customHeight="1">
      <c r="A46" s="60" t="s">
        <v>90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57"/>
      <c r="N46" s="57"/>
      <c r="O46" s="57"/>
      <c r="P46" s="57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2"/>
    </row>
    <row r="47" spans="1:47" s="1" customFormat="1" ht="13.5" customHeight="1">
      <c r="A47" s="63" t="s">
        <v>92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4" t="s">
        <v>94</v>
      </c>
      <c r="N47" s="64"/>
      <c r="O47" s="64"/>
      <c r="P47" s="64"/>
      <c r="Q47" s="65" t="s">
        <v>32</v>
      </c>
      <c r="R47" s="65"/>
      <c r="S47" s="65"/>
      <c r="T47" s="66">
        <f>612443.88</f>
        <v>612443.88</v>
      </c>
      <c r="U47" s="66"/>
      <c r="V47" s="66"/>
      <c r="W47" s="66"/>
      <c r="X47" s="66"/>
      <c r="Y47" s="66"/>
      <c r="Z47" s="66">
        <f>24731.45</f>
        <v>24731.45</v>
      </c>
      <c r="AA47" s="66"/>
      <c r="AB47" s="66"/>
      <c r="AC47" s="66"/>
      <c r="AD47" s="66">
        <f>637175.33</f>
        <v>637175.33</v>
      </c>
      <c r="AE47" s="66"/>
      <c r="AF47" s="66"/>
      <c r="AG47" s="66"/>
      <c r="AH47" s="66"/>
      <c r="AI47" s="65" t="s">
        <v>32</v>
      </c>
      <c r="AJ47" s="65"/>
      <c r="AK47" s="65"/>
      <c r="AL47" s="66">
        <f>362726.63</f>
        <v>362726.63</v>
      </c>
      <c r="AM47" s="66"/>
      <c r="AN47" s="66"/>
      <c r="AO47" s="66"/>
      <c r="AP47" s="66"/>
      <c r="AQ47" s="66"/>
      <c r="AR47" s="66">
        <f>103093.12</f>
        <v>103093.12</v>
      </c>
      <c r="AS47" s="66"/>
      <c r="AT47" s="66"/>
      <c r="AU47" s="67">
        <f>465819.75</f>
        <v>465819.75</v>
      </c>
    </row>
    <row r="48" spans="1:47" s="1" customFormat="1" ht="13.5" customHeight="1">
      <c r="A48" s="48" t="s">
        <v>93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4"/>
      <c r="N48" s="64"/>
      <c r="O48" s="64"/>
      <c r="P48" s="64"/>
      <c r="Q48" s="65"/>
      <c r="R48" s="65"/>
      <c r="S48" s="65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5"/>
      <c r="AJ48" s="65"/>
      <c r="AK48" s="65"/>
      <c r="AL48" s="66"/>
      <c r="AM48" s="66"/>
      <c r="AN48" s="66"/>
      <c r="AO48" s="66"/>
      <c r="AP48" s="66"/>
      <c r="AQ48" s="66"/>
      <c r="AR48" s="66"/>
      <c r="AS48" s="66"/>
      <c r="AT48" s="66"/>
      <c r="AU48" s="67"/>
    </row>
    <row r="49" spans="1:47" s="1" customFormat="1" ht="33.75" customHeight="1">
      <c r="A49" s="53" t="s">
        <v>95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 t="s">
        <v>96</v>
      </c>
      <c r="N49" s="54"/>
      <c r="O49" s="54"/>
      <c r="P49" s="54"/>
      <c r="Q49" s="55" t="s">
        <v>32</v>
      </c>
      <c r="R49" s="55"/>
      <c r="S49" s="55"/>
      <c r="T49" s="56">
        <f>612443.88</f>
        <v>612443.88</v>
      </c>
      <c r="U49" s="56"/>
      <c r="V49" s="56"/>
      <c r="W49" s="56"/>
      <c r="X49" s="56"/>
      <c r="Y49" s="56"/>
      <c r="Z49" s="56">
        <f>24731.45</f>
        <v>24731.45</v>
      </c>
      <c r="AA49" s="56"/>
      <c r="AB49" s="56"/>
      <c r="AC49" s="56"/>
      <c r="AD49" s="56">
        <f>637175.33</f>
        <v>637175.33</v>
      </c>
      <c r="AE49" s="56"/>
      <c r="AF49" s="56"/>
      <c r="AG49" s="56"/>
      <c r="AH49" s="56"/>
      <c r="AI49" s="55" t="s">
        <v>32</v>
      </c>
      <c r="AJ49" s="55"/>
      <c r="AK49" s="55"/>
      <c r="AL49" s="56">
        <f>362726.63</f>
        <v>362726.63</v>
      </c>
      <c r="AM49" s="56"/>
      <c r="AN49" s="56"/>
      <c r="AO49" s="56"/>
      <c r="AP49" s="56"/>
      <c r="AQ49" s="56"/>
      <c r="AR49" s="56">
        <f>103093.12</f>
        <v>103093.12</v>
      </c>
      <c r="AS49" s="56"/>
      <c r="AT49" s="56"/>
      <c r="AU49" s="7">
        <f>465819.75</f>
        <v>465819.75</v>
      </c>
    </row>
    <row r="50" spans="1:47" s="1" customFormat="1" ht="13.5" customHeight="1">
      <c r="A50" s="53" t="s">
        <v>97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4" t="s">
        <v>98</v>
      </c>
      <c r="N50" s="54"/>
      <c r="O50" s="54"/>
      <c r="P50" s="54"/>
      <c r="Q50" s="55" t="s">
        <v>32</v>
      </c>
      <c r="R50" s="55"/>
      <c r="S50" s="55"/>
      <c r="T50" s="55" t="s">
        <v>32</v>
      </c>
      <c r="U50" s="55"/>
      <c r="V50" s="55"/>
      <c r="W50" s="55"/>
      <c r="X50" s="55"/>
      <c r="Y50" s="55"/>
      <c r="Z50" s="55" t="s">
        <v>32</v>
      </c>
      <c r="AA50" s="55"/>
      <c r="AB50" s="55"/>
      <c r="AC50" s="55"/>
      <c r="AD50" s="55" t="s">
        <v>32</v>
      </c>
      <c r="AE50" s="55"/>
      <c r="AF50" s="55"/>
      <c r="AG50" s="55"/>
      <c r="AH50" s="55"/>
      <c r="AI50" s="55" t="s">
        <v>32</v>
      </c>
      <c r="AJ50" s="55"/>
      <c r="AK50" s="55"/>
      <c r="AL50" s="55" t="s">
        <v>32</v>
      </c>
      <c r="AM50" s="55"/>
      <c r="AN50" s="55"/>
      <c r="AO50" s="55"/>
      <c r="AP50" s="55"/>
      <c r="AQ50" s="55"/>
      <c r="AR50" s="55" t="s">
        <v>32</v>
      </c>
      <c r="AS50" s="55"/>
      <c r="AT50" s="55"/>
      <c r="AU50" s="8" t="s">
        <v>32</v>
      </c>
    </row>
    <row r="51" spans="1:47" s="1" customFormat="1" ht="24" customHeight="1">
      <c r="A51" s="53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 t="s">
        <v>100</v>
      </c>
      <c r="N51" s="54"/>
      <c r="O51" s="54"/>
      <c r="P51" s="54"/>
      <c r="Q51" s="55" t="s">
        <v>32</v>
      </c>
      <c r="R51" s="55"/>
      <c r="S51" s="55"/>
      <c r="T51" s="55" t="s">
        <v>32</v>
      </c>
      <c r="U51" s="55"/>
      <c r="V51" s="55"/>
      <c r="W51" s="55"/>
      <c r="X51" s="55"/>
      <c r="Y51" s="55"/>
      <c r="Z51" s="55" t="s">
        <v>32</v>
      </c>
      <c r="AA51" s="55"/>
      <c r="AB51" s="55"/>
      <c r="AC51" s="55"/>
      <c r="AD51" s="55" t="s">
        <v>32</v>
      </c>
      <c r="AE51" s="55"/>
      <c r="AF51" s="55"/>
      <c r="AG51" s="55"/>
      <c r="AH51" s="55"/>
      <c r="AI51" s="55" t="s">
        <v>32</v>
      </c>
      <c r="AJ51" s="55"/>
      <c r="AK51" s="55"/>
      <c r="AL51" s="55" t="s">
        <v>32</v>
      </c>
      <c r="AM51" s="55"/>
      <c r="AN51" s="55"/>
      <c r="AO51" s="55"/>
      <c r="AP51" s="55"/>
      <c r="AQ51" s="55"/>
      <c r="AR51" s="55" t="s">
        <v>32</v>
      </c>
      <c r="AS51" s="55"/>
      <c r="AT51" s="55"/>
      <c r="AU51" s="8" t="s">
        <v>32</v>
      </c>
    </row>
    <row r="52" spans="1:47" s="1" customFormat="1" ht="24" customHeight="1">
      <c r="A52" s="53" t="s">
        <v>101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 t="s">
        <v>102</v>
      </c>
      <c r="N52" s="54"/>
      <c r="O52" s="54"/>
      <c r="P52" s="54"/>
      <c r="Q52" s="55" t="s">
        <v>32</v>
      </c>
      <c r="R52" s="55"/>
      <c r="S52" s="55"/>
      <c r="T52" s="55" t="s">
        <v>32</v>
      </c>
      <c r="U52" s="55"/>
      <c r="V52" s="55"/>
      <c r="W52" s="55"/>
      <c r="X52" s="55"/>
      <c r="Y52" s="55"/>
      <c r="Z52" s="55" t="s">
        <v>32</v>
      </c>
      <c r="AA52" s="55"/>
      <c r="AB52" s="55"/>
      <c r="AC52" s="55"/>
      <c r="AD52" s="55" t="s">
        <v>32</v>
      </c>
      <c r="AE52" s="55"/>
      <c r="AF52" s="55"/>
      <c r="AG52" s="55"/>
      <c r="AH52" s="55"/>
      <c r="AI52" s="55" t="s">
        <v>32</v>
      </c>
      <c r="AJ52" s="55"/>
      <c r="AK52" s="55"/>
      <c r="AL52" s="55" t="s">
        <v>32</v>
      </c>
      <c r="AM52" s="55"/>
      <c r="AN52" s="55"/>
      <c r="AO52" s="55"/>
      <c r="AP52" s="55"/>
      <c r="AQ52" s="55"/>
      <c r="AR52" s="55" t="s">
        <v>32</v>
      </c>
      <c r="AS52" s="55"/>
      <c r="AT52" s="55"/>
      <c r="AU52" s="8" t="s">
        <v>32</v>
      </c>
    </row>
    <row r="53" spans="1:47" s="1" customFormat="1" ht="13.5" customHeight="1">
      <c r="A53" s="53" t="s">
        <v>103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4" t="s">
        <v>104</v>
      </c>
      <c r="N53" s="54"/>
      <c r="O53" s="54"/>
      <c r="P53" s="54"/>
      <c r="Q53" s="55" t="s">
        <v>32</v>
      </c>
      <c r="R53" s="55"/>
      <c r="S53" s="55"/>
      <c r="T53" s="55" t="s">
        <v>32</v>
      </c>
      <c r="U53" s="55"/>
      <c r="V53" s="55"/>
      <c r="W53" s="55"/>
      <c r="X53" s="55"/>
      <c r="Y53" s="55"/>
      <c r="Z53" s="55" t="s">
        <v>32</v>
      </c>
      <c r="AA53" s="55"/>
      <c r="AB53" s="55"/>
      <c r="AC53" s="55"/>
      <c r="AD53" s="55" t="s">
        <v>32</v>
      </c>
      <c r="AE53" s="55"/>
      <c r="AF53" s="55"/>
      <c r="AG53" s="55"/>
      <c r="AH53" s="55"/>
      <c r="AI53" s="55" t="s">
        <v>32</v>
      </c>
      <c r="AJ53" s="55"/>
      <c r="AK53" s="55"/>
      <c r="AL53" s="55" t="s">
        <v>32</v>
      </c>
      <c r="AM53" s="55"/>
      <c r="AN53" s="55"/>
      <c r="AO53" s="55"/>
      <c r="AP53" s="55"/>
      <c r="AQ53" s="55"/>
      <c r="AR53" s="55" t="s">
        <v>32</v>
      </c>
      <c r="AS53" s="55"/>
      <c r="AT53" s="55"/>
      <c r="AU53" s="8" t="s">
        <v>32</v>
      </c>
    </row>
    <row r="54" spans="1:47" s="1" customFormat="1" ht="13.5" customHeight="1">
      <c r="A54" s="53" t="s">
        <v>105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4" t="s">
        <v>106</v>
      </c>
      <c r="N54" s="54"/>
      <c r="O54" s="54"/>
      <c r="P54" s="54"/>
      <c r="Q54" s="55" t="s">
        <v>32</v>
      </c>
      <c r="R54" s="55"/>
      <c r="S54" s="55"/>
      <c r="T54" s="55" t="s">
        <v>32</v>
      </c>
      <c r="U54" s="55"/>
      <c r="V54" s="55"/>
      <c r="W54" s="55"/>
      <c r="X54" s="55"/>
      <c r="Y54" s="55"/>
      <c r="Z54" s="55" t="s">
        <v>32</v>
      </c>
      <c r="AA54" s="55"/>
      <c r="AB54" s="55"/>
      <c r="AC54" s="55"/>
      <c r="AD54" s="55" t="s">
        <v>32</v>
      </c>
      <c r="AE54" s="55"/>
      <c r="AF54" s="55"/>
      <c r="AG54" s="55"/>
      <c r="AH54" s="55"/>
      <c r="AI54" s="55" t="s">
        <v>32</v>
      </c>
      <c r="AJ54" s="55"/>
      <c r="AK54" s="55"/>
      <c r="AL54" s="55" t="s">
        <v>32</v>
      </c>
      <c r="AM54" s="55"/>
      <c r="AN54" s="55"/>
      <c r="AO54" s="55"/>
      <c r="AP54" s="55"/>
      <c r="AQ54" s="55"/>
      <c r="AR54" s="55" t="s">
        <v>32</v>
      </c>
      <c r="AS54" s="55"/>
      <c r="AT54" s="55"/>
      <c r="AU54" s="8" t="s">
        <v>32</v>
      </c>
    </row>
    <row r="55" spans="1:47" s="1" customFormat="1" ht="13.5" customHeight="1">
      <c r="A55" s="53" t="s">
        <v>107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 t="s">
        <v>108</v>
      </c>
      <c r="N55" s="54"/>
      <c r="O55" s="54"/>
      <c r="P55" s="54"/>
      <c r="Q55" s="55" t="s">
        <v>32</v>
      </c>
      <c r="R55" s="55"/>
      <c r="S55" s="55"/>
      <c r="T55" s="55" t="s">
        <v>32</v>
      </c>
      <c r="U55" s="55"/>
      <c r="V55" s="55"/>
      <c r="W55" s="55"/>
      <c r="X55" s="55"/>
      <c r="Y55" s="55"/>
      <c r="Z55" s="55" t="s">
        <v>32</v>
      </c>
      <c r="AA55" s="55"/>
      <c r="AB55" s="55"/>
      <c r="AC55" s="55"/>
      <c r="AD55" s="55" t="s">
        <v>32</v>
      </c>
      <c r="AE55" s="55"/>
      <c r="AF55" s="55"/>
      <c r="AG55" s="55"/>
      <c r="AH55" s="55"/>
      <c r="AI55" s="55" t="s">
        <v>32</v>
      </c>
      <c r="AJ55" s="55"/>
      <c r="AK55" s="55"/>
      <c r="AL55" s="55" t="s">
        <v>32</v>
      </c>
      <c r="AM55" s="55"/>
      <c r="AN55" s="55"/>
      <c r="AO55" s="55"/>
      <c r="AP55" s="55"/>
      <c r="AQ55" s="55"/>
      <c r="AR55" s="55" t="s">
        <v>32</v>
      </c>
      <c r="AS55" s="55"/>
      <c r="AT55" s="55"/>
      <c r="AU55" s="8" t="s">
        <v>32</v>
      </c>
    </row>
    <row r="56" spans="1:47" s="1" customFormat="1" ht="24" customHeight="1">
      <c r="A56" s="53" t="s">
        <v>77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4" t="s">
        <v>109</v>
      </c>
      <c r="N56" s="54"/>
      <c r="O56" s="54"/>
      <c r="P56" s="54"/>
      <c r="Q56" s="55" t="s">
        <v>32</v>
      </c>
      <c r="R56" s="55"/>
      <c r="S56" s="55"/>
      <c r="T56" s="55" t="s">
        <v>32</v>
      </c>
      <c r="U56" s="55"/>
      <c r="V56" s="55"/>
      <c r="W56" s="55"/>
      <c r="X56" s="55"/>
      <c r="Y56" s="55"/>
      <c r="Z56" s="55" t="s">
        <v>32</v>
      </c>
      <c r="AA56" s="55"/>
      <c r="AB56" s="55"/>
      <c r="AC56" s="55"/>
      <c r="AD56" s="55" t="s">
        <v>32</v>
      </c>
      <c r="AE56" s="55"/>
      <c r="AF56" s="55"/>
      <c r="AG56" s="55"/>
      <c r="AH56" s="55"/>
      <c r="AI56" s="55" t="s">
        <v>32</v>
      </c>
      <c r="AJ56" s="55"/>
      <c r="AK56" s="55"/>
      <c r="AL56" s="55" t="s">
        <v>32</v>
      </c>
      <c r="AM56" s="55"/>
      <c r="AN56" s="55"/>
      <c r="AO56" s="55"/>
      <c r="AP56" s="55"/>
      <c r="AQ56" s="55"/>
      <c r="AR56" s="55" t="s">
        <v>32</v>
      </c>
      <c r="AS56" s="55"/>
      <c r="AT56" s="55"/>
      <c r="AU56" s="8" t="s">
        <v>32</v>
      </c>
    </row>
    <row r="57" spans="1:47" s="1" customFormat="1" ht="24" customHeight="1">
      <c r="A57" s="53" t="s">
        <v>110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4" t="s">
        <v>111</v>
      </c>
      <c r="N57" s="54"/>
      <c r="O57" s="54"/>
      <c r="P57" s="54"/>
      <c r="Q57" s="55" t="s">
        <v>32</v>
      </c>
      <c r="R57" s="55"/>
      <c r="S57" s="55"/>
      <c r="T57" s="55" t="s">
        <v>32</v>
      </c>
      <c r="U57" s="55"/>
      <c r="V57" s="55"/>
      <c r="W57" s="55"/>
      <c r="X57" s="55"/>
      <c r="Y57" s="55"/>
      <c r="Z57" s="56">
        <f>87264.57</f>
        <v>87264.57</v>
      </c>
      <c r="AA57" s="56"/>
      <c r="AB57" s="56"/>
      <c r="AC57" s="56"/>
      <c r="AD57" s="56">
        <f>87264.57</f>
        <v>87264.57</v>
      </c>
      <c r="AE57" s="56"/>
      <c r="AF57" s="56"/>
      <c r="AG57" s="56"/>
      <c r="AH57" s="56"/>
      <c r="AI57" s="55" t="s">
        <v>32</v>
      </c>
      <c r="AJ57" s="55"/>
      <c r="AK57" s="55"/>
      <c r="AL57" s="55" t="s">
        <v>32</v>
      </c>
      <c r="AM57" s="55"/>
      <c r="AN57" s="55"/>
      <c r="AO57" s="55"/>
      <c r="AP57" s="55"/>
      <c r="AQ57" s="55"/>
      <c r="AR57" s="56">
        <f>14911.27</f>
        <v>14911.27</v>
      </c>
      <c r="AS57" s="56"/>
      <c r="AT57" s="56"/>
      <c r="AU57" s="7">
        <f>14911.27</f>
        <v>14911.27</v>
      </c>
    </row>
    <row r="58" spans="1:47" s="1" customFormat="1" ht="24" customHeight="1">
      <c r="A58" s="53" t="s">
        <v>112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4" t="s">
        <v>113</v>
      </c>
      <c r="N58" s="54"/>
      <c r="O58" s="54"/>
      <c r="P58" s="54"/>
      <c r="Q58" s="55" t="s">
        <v>32</v>
      </c>
      <c r="R58" s="55"/>
      <c r="S58" s="55"/>
      <c r="T58" s="55" t="s">
        <v>32</v>
      </c>
      <c r="U58" s="55"/>
      <c r="V58" s="55"/>
      <c r="W58" s="55"/>
      <c r="X58" s="55"/>
      <c r="Y58" s="55"/>
      <c r="Z58" s="55" t="s">
        <v>32</v>
      </c>
      <c r="AA58" s="55"/>
      <c r="AB58" s="55"/>
      <c r="AC58" s="55"/>
      <c r="AD58" s="55" t="s">
        <v>32</v>
      </c>
      <c r="AE58" s="55"/>
      <c r="AF58" s="55"/>
      <c r="AG58" s="55"/>
      <c r="AH58" s="55"/>
      <c r="AI58" s="55" t="s">
        <v>32</v>
      </c>
      <c r="AJ58" s="55"/>
      <c r="AK58" s="55"/>
      <c r="AL58" s="55" t="s">
        <v>32</v>
      </c>
      <c r="AM58" s="55"/>
      <c r="AN58" s="55"/>
      <c r="AO58" s="55"/>
      <c r="AP58" s="55"/>
      <c r="AQ58" s="55"/>
      <c r="AR58" s="55" t="s">
        <v>32</v>
      </c>
      <c r="AS58" s="55"/>
      <c r="AT58" s="55"/>
      <c r="AU58" s="8" t="s">
        <v>32</v>
      </c>
    </row>
    <row r="59" spans="1:47" s="1" customFormat="1" ht="24" customHeight="1">
      <c r="A59" s="53" t="s">
        <v>114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4" t="s">
        <v>115</v>
      </c>
      <c r="N59" s="54"/>
      <c r="O59" s="54"/>
      <c r="P59" s="54"/>
      <c r="Q59" s="55" t="s">
        <v>32</v>
      </c>
      <c r="R59" s="55"/>
      <c r="S59" s="55"/>
      <c r="T59" s="56">
        <f>42891.48</f>
        <v>42891.48</v>
      </c>
      <c r="U59" s="56"/>
      <c r="V59" s="56"/>
      <c r="W59" s="56"/>
      <c r="X59" s="56"/>
      <c r="Y59" s="56"/>
      <c r="Z59" s="55" t="s">
        <v>32</v>
      </c>
      <c r="AA59" s="55"/>
      <c r="AB59" s="55"/>
      <c r="AC59" s="55"/>
      <c r="AD59" s="56">
        <f>42891.48</f>
        <v>42891.48</v>
      </c>
      <c r="AE59" s="56"/>
      <c r="AF59" s="56"/>
      <c r="AG59" s="56"/>
      <c r="AH59" s="56"/>
      <c r="AI59" s="55" t="s">
        <v>32</v>
      </c>
      <c r="AJ59" s="55"/>
      <c r="AK59" s="55"/>
      <c r="AL59" s="56">
        <f>81722.75</f>
        <v>81722.75</v>
      </c>
      <c r="AM59" s="56"/>
      <c r="AN59" s="56"/>
      <c r="AO59" s="56"/>
      <c r="AP59" s="56"/>
      <c r="AQ59" s="56"/>
      <c r="AR59" s="55" t="s">
        <v>32</v>
      </c>
      <c r="AS59" s="55"/>
      <c r="AT59" s="55"/>
      <c r="AU59" s="7">
        <f>81722.75</f>
        <v>81722.75</v>
      </c>
    </row>
    <row r="60" spans="1:47" s="1" customFormat="1" ht="24" customHeight="1">
      <c r="A60" s="53" t="s">
        <v>116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7" t="s">
        <v>117</v>
      </c>
      <c r="N60" s="57"/>
      <c r="O60" s="57"/>
      <c r="P60" s="57"/>
      <c r="Q60" s="58" t="s">
        <v>32</v>
      </c>
      <c r="R60" s="58"/>
      <c r="S60" s="58"/>
      <c r="T60" s="58" t="s">
        <v>32</v>
      </c>
      <c r="U60" s="58"/>
      <c r="V60" s="58"/>
      <c r="W60" s="58"/>
      <c r="X60" s="58"/>
      <c r="Y60" s="58"/>
      <c r="Z60" s="58" t="s">
        <v>32</v>
      </c>
      <c r="AA60" s="58"/>
      <c r="AB60" s="58"/>
      <c r="AC60" s="58"/>
      <c r="AD60" s="58" t="s">
        <v>32</v>
      </c>
      <c r="AE60" s="58"/>
      <c r="AF60" s="58"/>
      <c r="AG60" s="58"/>
      <c r="AH60" s="58"/>
      <c r="AI60" s="58" t="s">
        <v>32</v>
      </c>
      <c r="AJ60" s="58"/>
      <c r="AK60" s="58"/>
      <c r="AL60" s="58" t="s">
        <v>32</v>
      </c>
      <c r="AM60" s="58"/>
      <c r="AN60" s="58"/>
      <c r="AO60" s="58"/>
      <c r="AP60" s="58"/>
      <c r="AQ60" s="58"/>
      <c r="AR60" s="58" t="s">
        <v>32</v>
      </c>
      <c r="AS60" s="58"/>
      <c r="AT60" s="58"/>
      <c r="AU60" s="9" t="s">
        <v>32</v>
      </c>
    </row>
    <row r="61" spans="1:47" s="1" customFormat="1" ht="15.75" customHeight="1">
      <c r="A61" s="28" t="s">
        <v>118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</row>
    <row r="62" spans="1:47" s="1" customFormat="1" ht="13.5" customHeight="1">
      <c r="A62" s="42" t="s">
        <v>33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3" t="s">
        <v>34</v>
      </c>
      <c r="N62" s="43"/>
      <c r="O62" s="43"/>
      <c r="P62" s="43"/>
      <c r="Q62" s="44" t="s">
        <v>35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 t="s">
        <v>40</v>
      </c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</row>
    <row r="63" spans="1:47" s="1" customFormat="1" ht="36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3"/>
      <c r="N63" s="43"/>
      <c r="O63" s="43"/>
      <c r="P63" s="43"/>
      <c r="Q63" s="44" t="s">
        <v>36</v>
      </c>
      <c r="R63" s="44"/>
      <c r="S63" s="44"/>
      <c r="T63" s="44" t="s">
        <v>37</v>
      </c>
      <c r="U63" s="44"/>
      <c r="V63" s="44"/>
      <c r="W63" s="44"/>
      <c r="X63" s="44"/>
      <c r="Y63" s="44"/>
      <c r="Z63" s="44" t="s">
        <v>38</v>
      </c>
      <c r="AA63" s="44"/>
      <c r="AB63" s="44"/>
      <c r="AC63" s="44"/>
      <c r="AD63" s="44" t="s">
        <v>39</v>
      </c>
      <c r="AE63" s="44"/>
      <c r="AF63" s="44"/>
      <c r="AG63" s="44"/>
      <c r="AH63" s="44"/>
      <c r="AI63" s="44" t="s">
        <v>36</v>
      </c>
      <c r="AJ63" s="44"/>
      <c r="AK63" s="44"/>
      <c r="AL63" s="44" t="s">
        <v>37</v>
      </c>
      <c r="AM63" s="44"/>
      <c r="AN63" s="44"/>
      <c r="AO63" s="44"/>
      <c r="AP63" s="44"/>
      <c r="AQ63" s="44"/>
      <c r="AR63" s="44" t="s">
        <v>38</v>
      </c>
      <c r="AS63" s="44"/>
      <c r="AT63" s="44"/>
      <c r="AU63" s="5" t="s">
        <v>39</v>
      </c>
    </row>
    <row r="64" spans="1:47" s="1" customFormat="1" ht="13.5" customHeight="1">
      <c r="A64" s="45" t="s">
        <v>41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68" t="s">
        <v>42</v>
      </c>
      <c r="N64" s="68"/>
      <c r="O64" s="68"/>
      <c r="P64" s="68"/>
      <c r="Q64" s="68" t="s">
        <v>43</v>
      </c>
      <c r="R64" s="68"/>
      <c r="S64" s="68"/>
      <c r="T64" s="68" t="s">
        <v>44</v>
      </c>
      <c r="U64" s="68"/>
      <c r="V64" s="68"/>
      <c r="W64" s="68"/>
      <c r="X64" s="68"/>
      <c r="Y64" s="68"/>
      <c r="Z64" s="68" t="s">
        <v>45</v>
      </c>
      <c r="AA64" s="68"/>
      <c r="AB64" s="68"/>
      <c r="AC64" s="68"/>
      <c r="AD64" s="68" t="s">
        <v>46</v>
      </c>
      <c r="AE64" s="68"/>
      <c r="AF64" s="68"/>
      <c r="AG64" s="68"/>
      <c r="AH64" s="68"/>
      <c r="AI64" s="68" t="s">
        <v>47</v>
      </c>
      <c r="AJ64" s="68"/>
      <c r="AK64" s="68"/>
      <c r="AL64" s="68" t="s">
        <v>48</v>
      </c>
      <c r="AM64" s="68"/>
      <c r="AN64" s="68"/>
      <c r="AO64" s="68"/>
      <c r="AP64" s="68"/>
      <c r="AQ64" s="68"/>
      <c r="AR64" s="68" t="s">
        <v>49</v>
      </c>
      <c r="AS64" s="68"/>
      <c r="AT64" s="68"/>
      <c r="AU64" s="11" t="s">
        <v>50</v>
      </c>
    </row>
    <row r="65" spans="1:47" s="1" customFormat="1" ht="13.5" customHeight="1">
      <c r="A65" s="53" t="s">
        <v>119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4" t="s">
        <v>120</v>
      </c>
      <c r="N65" s="54"/>
      <c r="O65" s="54"/>
      <c r="P65" s="54"/>
      <c r="Q65" s="55" t="s">
        <v>32</v>
      </c>
      <c r="R65" s="55"/>
      <c r="S65" s="55"/>
      <c r="T65" s="55" t="s">
        <v>32</v>
      </c>
      <c r="U65" s="55"/>
      <c r="V65" s="55"/>
      <c r="W65" s="55"/>
      <c r="X65" s="55"/>
      <c r="Y65" s="55"/>
      <c r="Z65" s="55" t="s">
        <v>32</v>
      </c>
      <c r="AA65" s="55"/>
      <c r="AB65" s="55"/>
      <c r="AC65" s="55"/>
      <c r="AD65" s="55" t="s">
        <v>32</v>
      </c>
      <c r="AE65" s="55"/>
      <c r="AF65" s="55"/>
      <c r="AG65" s="55"/>
      <c r="AH65" s="55"/>
      <c r="AI65" s="55" t="s">
        <v>32</v>
      </c>
      <c r="AJ65" s="55"/>
      <c r="AK65" s="55"/>
      <c r="AL65" s="55" t="s">
        <v>32</v>
      </c>
      <c r="AM65" s="55"/>
      <c r="AN65" s="55"/>
      <c r="AO65" s="55"/>
      <c r="AP65" s="55"/>
      <c r="AQ65" s="55"/>
      <c r="AR65" s="55" t="s">
        <v>32</v>
      </c>
      <c r="AS65" s="55"/>
      <c r="AT65" s="55"/>
      <c r="AU65" s="8" t="s">
        <v>32</v>
      </c>
    </row>
    <row r="66" spans="1:47" s="1" customFormat="1" ht="24" customHeight="1">
      <c r="A66" s="53" t="s">
        <v>77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4" t="s">
        <v>121</v>
      </c>
      <c r="N66" s="54"/>
      <c r="O66" s="54"/>
      <c r="P66" s="54"/>
      <c r="Q66" s="55" t="s">
        <v>32</v>
      </c>
      <c r="R66" s="55"/>
      <c r="S66" s="55"/>
      <c r="T66" s="55" t="s">
        <v>32</v>
      </c>
      <c r="U66" s="55"/>
      <c r="V66" s="55"/>
      <c r="W66" s="55"/>
      <c r="X66" s="55"/>
      <c r="Y66" s="55"/>
      <c r="Z66" s="55" t="s">
        <v>32</v>
      </c>
      <c r="AA66" s="55"/>
      <c r="AB66" s="55"/>
      <c r="AC66" s="55"/>
      <c r="AD66" s="55" t="s">
        <v>32</v>
      </c>
      <c r="AE66" s="55"/>
      <c r="AF66" s="55"/>
      <c r="AG66" s="55"/>
      <c r="AH66" s="55"/>
      <c r="AI66" s="55" t="s">
        <v>32</v>
      </c>
      <c r="AJ66" s="55"/>
      <c r="AK66" s="55"/>
      <c r="AL66" s="55" t="s">
        <v>32</v>
      </c>
      <c r="AM66" s="55"/>
      <c r="AN66" s="55"/>
      <c r="AO66" s="55"/>
      <c r="AP66" s="55"/>
      <c r="AQ66" s="55"/>
      <c r="AR66" s="55" t="s">
        <v>32</v>
      </c>
      <c r="AS66" s="55"/>
      <c r="AT66" s="55"/>
      <c r="AU66" s="8" t="s">
        <v>32</v>
      </c>
    </row>
    <row r="67" spans="1:47" s="1" customFormat="1" ht="13.5" customHeight="1">
      <c r="A67" s="53" t="s">
        <v>122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4" t="s">
        <v>123</v>
      </c>
      <c r="N67" s="54"/>
      <c r="O67" s="54"/>
      <c r="P67" s="54"/>
      <c r="Q67" s="55" t="s">
        <v>32</v>
      </c>
      <c r="R67" s="55"/>
      <c r="S67" s="55"/>
      <c r="T67" s="55" t="s">
        <v>32</v>
      </c>
      <c r="U67" s="55"/>
      <c r="V67" s="55"/>
      <c r="W67" s="55"/>
      <c r="X67" s="55"/>
      <c r="Y67" s="55"/>
      <c r="Z67" s="55" t="s">
        <v>32</v>
      </c>
      <c r="AA67" s="55"/>
      <c r="AB67" s="55"/>
      <c r="AC67" s="55"/>
      <c r="AD67" s="55" t="s">
        <v>32</v>
      </c>
      <c r="AE67" s="55"/>
      <c r="AF67" s="55"/>
      <c r="AG67" s="55"/>
      <c r="AH67" s="55"/>
      <c r="AI67" s="55" t="s">
        <v>32</v>
      </c>
      <c r="AJ67" s="55"/>
      <c r="AK67" s="55"/>
      <c r="AL67" s="55" t="s">
        <v>32</v>
      </c>
      <c r="AM67" s="55"/>
      <c r="AN67" s="55"/>
      <c r="AO67" s="55"/>
      <c r="AP67" s="55"/>
      <c r="AQ67" s="55"/>
      <c r="AR67" s="55" t="s">
        <v>32</v>
      </c>
      <c r="AS67" s="55"/>
      <c r="AT67" s="55"/>
      <c r="AU67" s="8" t="s">
        <v>32</v>
      </c>
    </row>
    <row r="68" spans="1:47" s="1" customFormat="1" ht="24" customHeight="1">
      <c r="A68" s="53" t="s">
        <v>124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4" t="s">
        <v>125</v>
      </c>
      <c r="N68" s="54"/>
      <c r="O68" s="54"/>
      <c r="P68" s="54"/>
      <c r="Q68" s="55" t="s">
        <v>32</v>
      </c>
      <c r="R68" s="55"/>
      <c r="S68" s="55"/>
      <c r="T68" s="55" t="s">
        <v>32</v>
      </c>
      <c r="U68" s="55"/>
      <c r="V68" s="55"/>
      <c r="W68" s="55"/>
      <c r="X68" s="55"/>
      <c r="Y68" s="55"/>
      <c r="Z68" s="55" t="s">
        <v>32</v>
      </c>
      <c r="AA68" s="55"/>
      <c r="AB68" s="55"/>
      <c r="AC68" s="55"/>
      <c r="AD68" s="55" t="s">
        <v>32</v>
      </c>
      <c r="AE68" s="55"/>
      <c r="AF68" s="55"/>
      <c r="AG68" s="55"/>
      <c r="AH68" s="55"/>
      <c r="AI68" s="55" t="s">
        <v>32</v>
      </c>
      <c r="AJ68" s="55"/>
      <c r="AK68" s="55"/>
      <c r="AL68" s="55" t="s">
        <v>32</v>
      </c>
      <c r="AM68" s="55"/>
      <c r="AN68" s="55"/>
      <c r="AO68" s="55"/>
      <c r="AP68" s="55"/>
      <c r="AQ68" s="55"/>
      <c r="AR68" s="55" t="s">
        <v>32</v>
      </c>
      <c r="AS68" s="55"/>
      <c r="AT68" s="55"/>
      <c r="AU68" s="8" t="s">
        <v>32</v>
      </c>
    </row>
    <row r="69" spans="1:47" s="1" customFormat="1" ht="13.5" customHeight="1">
      <c r="A69" s="53" t="s">
        <v>126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4" t="s">
        <v>127</v>
      </c>
      <c r="N69" s="54"/>
      <c r="O69" s="54"/>
      <c r="P69" s="54"/>
      <c r="Q69" s="55" t="s">
        <v>32</v>
      </c>
      <c r="R69" s="55"/>
      <c r="S69" s="55"/>
      <c r="T69" s="55" t="s">
        <v>32</v>
      </c>
      <c r="U69" s="55"/>
      <c r="V69" s="55"/>
      <c r="W69" s="55"/>
      <c r="X69" s="55"/>
      <c r="Y69" s="55"/>
      <c r="Z69" s="55" t="s">
        <v>32</v>
      </c>
      <c r="AA69" s="55"/>
      <c r="AB69" s="55"/>
      <c r="AC69" s="55"/>
      <c r="AD69" s="55" t="s">
        <v>32</v>
      </c>
      <c r="AE69" s="55"/>
      <c r="AF69" s="55"/>
      <c r="AG69" s="55"/>
      <c r="AH69" s="55"/>
      <c r="AI69" s="55" t="s">
        <v>32</v>
      </c>
      <c r="AJ69" s="55"/>
      <c r="AK69" s="55"/>
      <c r="AL69" s="55" t="s">
        <v>32</v>
      </c>
      <c r="AM69" s="55"/>
      <c r="AN69" s="55"/>
      <c r="AO69" s="55"/>
      <c r="AP69" s="55"/>
      <c r="AQ69" s="55"/>
      <c r="AR69" s="55" t="s">
        <v>32</v>
      </c>
      <c r="AS69" s="55"/>
      <c r="AT69" s="55"/>
      <c r="AU69" s="8" t="s">
        <v>32</v>
      </c>
    </row>
    <row r="70" spans="1:47" s="1" customFormat="1" ht="13.5" customHeight="1">
      <c r="A70" s="47" t="s">
        <v>128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54" t="s">
        <v>130</v>
      </c>
      <c r="N70" s="54"/>
      <c r="O70" s="54"/>
      <c r="P70" s="54"/>
      <c r="Q70" s="55" t="s">
        <v>32</v>
      </c>
      <c r="R70" s="55"/>
      <c r="S70" s="55"/>
      <c r="T70" s="56">
        <f>655335.36</f>
        <v>655335.36</v>
      </c>
      <c r="U70" s="56"/>
      <c r="V70" s="56"/>
      <c r="W70" s="56"/>
      <c r="X70" s="56"/>
      <c r="Y70" s="56"/>
      <c r="Z70" s="56">
        <f>111996.02</f>
        <v>111996.02</v>
      </c>
      <c r="AA70" s="56"/>
      <c r="AB70" s="56"/>
      <c r="AC70" s="56"/>
      <c r="AD70" s="56">
        <f>767331.38</f>
        <v>767331.38</v>
      </c>
      <c r="AE70" s="56"/>
      <c r="AF70" s="56"/>
      <c r="AG70" s="56"/>
      <c r="AH70" s="56"/>
      <c r="AI70" s="55" t="s">
        <v>32</v>
      </c>
      <c r="AJ70" s="55"/>
      <c r="AK70" s="55"/>
      <c r="AL70" s="56">
        <f>444449.38</f>
        <v>444449.38</v>
      </c>
      <c r="AM70" s="56"/>
      <c r="AN70" s="56"/>
      <c r="AO70" s="56"/>
      <c r="AP70" s="56"/>
      <c r="AQ70" s="56"/>
      <c r="AR70" s="56">
        <f>118004.39</f>
        <v>118004.39</v>
      </c>
      <c r="AS70" s="56"/>
      <c r="AT70" s="56"/>
      <c r="AU70" s="69">
        <f>562453.77</f>
        <v>562453.77</v>
      </c>
    </row>
    <row r="71" spans="1:47" s="1" customFormat="1" ht="24" customHeight="1">
      <c r="A71" s="48" t="s">
        <v>129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54"/>
      <c r="N71" s="54"/>
      <c r="O71" s="54"/>
      <c r="P71" s="54"/>
      <c r="Q71" s="55"/>
      <c r="R71" s="55"/>
      <c r="S71" s="55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5"/>
      <c r="AJ71" s="55"/>
      <c r="AK71" s="55"/>
      <c r="AL71" s="56"/>
      <c r="AM71" s="56"/>
      <c r="AN71" s="56"/>
      <c r="AO71" s="56"/>
      <c r="AP71" s="56"/>
      <c r="AQ71" s="56"/>
      <c r="AR71" s="56"/>
      <c r="AS71" s="56"/>
      <c r="AT71" s="56"/>
      <c r="AU71" s="69"/>
    </row>
    <row r="72" spans="1:47" s="1" customFormat="1" ht="15.75" customHeight="1">
      <c r="A72" s="70" t="s">
        <v>131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1" t="s">
        <v>28</v>
      </c>
      <c r="N72" s="71"/>
      <c r="O72" s="71"/>
      <c r="P72" s="71"/>
      <c r="Q72" s="72">
        <f>816.61</f>
        <v>816.61</v>
      </c>
      <c r="R72" s="72"/>
      <c r="S72" s="72"/>
      <c r="T72" s="72">
        <f>3068686.34</f>
        <v>3068686.34</v>
      </c>
      <c r="U72" s="72"/>
      <c r="V72" s="72"/>
      <c r="W72" s="72"/>
      <c r="X72" s="72"/>
      <c r="Y72" s="72"/>
      <c r="Z72" s="72">
        <f>114389.45</f>
        <v>114389.45</v>
      </c>
      <c r="AA72" s="72"/>
      <c r="AB72" s="72"/>
      <c r="AC72" s="72"/>
      <c r="AD72" s="72">
        <f>3183892.4</f>
        <v>3183892.4</v>
      </c>
      <c r="AE72" s="72"/>
      <c r="AF72" s="72"/>
      <c r="AG72" s="72"/>
      <c r="AH72" s="72"/>
      <c r="AI72" s="72">
        <f>2233.98</f>
        <v>2233.98</v>
      </c>
      <c r="AJ72" s="72"/>
      <c r="AK72" s="72"/>
      <c r="AL72" s="72">
        <f>2718604.68</f>
        <v>2718604.68</v>
      </c>
      <c r="AM72" s="72"/>
      <c r="AN72" s="72"/>
      <c r="AO72" s="72"/>
      <c r="AP72" s="72"/>
      <c r="AQ72" s="72"/>
      <c r="AR72" s="72">
        <f>121325.51</f>
        <v>121325.51</v>
      </c>
      <c r="AS72" s="72"/>
      <c r="AT72" s="72"/>
      <c r="AU72" s="12">
        <f>2842164.17</f>
        <v>2842164.17</v>
      </c>
    </row>
    <row r="73" spans="1:47" s="1" customFormat="1" ht="12" customHeight="1">
      <c r="A73" s="19" t="s">
        <v>132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</row>
    <row r="74" spans="1:47" s="1" customFormat="1" ht="13.5" customHeight="1">
      <c r="A74" s="42" t="s">
        <v>133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3" t="s">
        <v>34</v>
      </c>
      <c r="N74" s="43"/>
      <c r="O74" s="43"/>
      <c r="P74" s="43"/>
      <c r="Q74" s="44" t="s">
        <v>35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 t="s">
        <v>40</v>
      </c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</row>
    <row r="75" spans="1:47" s="1" customFormat="1" ht="36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3"/>
      <c r="N75" s="43"/>
      <c r="O75" s="43"/>
      <c r="P75" s="43"/>
      <c r="Q75" s="44" t="s">
        <v>36</v>
      </c>
      <c r="R75" s="44"/>
      <c r="S75" s="44"/>
      <c r="T75" s="44" t="s">
        <v>37</v>
      </c>
      <c r="U75" s="44"/>
      <c r="V75" s="44"/>
      <c r="W75" s="44"/>
      <c r="X75" s="44"/>
      <c r="Y75" s="44"/>
      <c r="Z75" s="44" t="s">
        <v>38</v>
      </c>
      <c r="AA75" s="44"/>
      <c r="AB75" s="44"/>
      <c r="AC75" s="44"/>
      <c r="AD75" s="44" t="s">
        <v>39</v>
      </c>
      <c r="AE75" s="44"/>
      <c r="AF75" s="44"/>
      <c r="AG75" s="44"/>
      <c r="AH75" s="44"/>
      <c r="AI75" s="44" t="s">
        <v>36</v>
      </c>
      <c r="AJ75" s="44"/>
      <c r="AK75" s="44"/>
      <c r="AL75" s="44" t="s">
        <v>37</v>
      </c>
      <c r="AM75" s="44"/>
      <c r="AN75" s="44"/>
      <c r="AO75" s="44"/>
      <c r="AP75" s="44"/>
      <c r="AQ75" s="44"/>
      <c r="AR75" s="44" t="s">
        <v>38</v>
      </c>
      <c r="AS75" s="44"/>
      <c r="AT75" s="44"/>
      <c r="AU75" s="5" t="s">
        <v>39</v>
      </c>
    </row>
    <row r="76" spans="1:47" s="1" customFormat="1" ht="13.5" customHeight="1">
      <c r="A76" s="45" t="s">
        <v>41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68" t="s">
        <v>42</v>
      </c>
      <c r="N76" s="68"/>
      <c r="O76" s="68"/>
      <c r="P76" s="68"/>
      <c r="Q76" s="68" t="s">
        <v>43</v>
      </c>
      <c r="R76" s="68"/>
      <c r="S76" s="68"/>
      <c r="T76" s="68" t="s">
        <v>44</v>
      </c>
      <c r="U76" s="68"/>
      <c r="V76" s="68"/>
      <c r="W76" s="68"/>
      <c r="X76" s="68"/>
      <c r="Y76" s="68"/>
      <c r="Z76" s="68" t="s">
        <v>45</v>
      </c>
      <c r="AA76" s="68"/>
      <c r="AB76" s="68"/>
      <c r="AC76" s="68"/>
      <c r="AD76" s="68" t="s">
        <v>46</v>
      </c>
      <c r="AE76" s="68"/>
      <c r="AF76" s="68"/>
      <c r="AG76" s="68"/>
      <c r="AH76" s="68"/>
      <c r="AI76" s="68" t="s">
        <v>47</v>
      </c>
      <c r="AJ76" s="68"/>
      <c r="AK76" s="68"/>
      <c r="AL76" s="68" t="s">
        <v>48</v>
      </c>
      <c r="AM76" s="68"/>
      <c r="AN76" s="68"/>
      <c r="AO76" s="68"/>
      <c r="AP76" s="68"/>
      <c r="AQ76" s="68"/>
      <c r="AR76" s="68" t="s">
        <v>49</v>
      </c>
      <c r="AS76" s="68"/>
      <c r="AT76" s="68"/>
      <c r="AU76" s="11" t="s">
        <v>50</v>
      </c>
    </row>
    <row r="77" spans="1:47" s="1" customFormat="1" ht="13.5" customHeight="1">
      <c r="A77" s="63" t="s">
        <v>134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54" t="s">
        <v>136</v>
      </c>
      <c r="N77" s="54"/>
      <c r="O77" s="54"/>
      <c r="P77" s="54"/>
      <c r="Q77" s="55" t="s">
        <v>32</v>
      </c>
      <c r="R77" s="55"/>
      <c r="S77" s="55"/>
      <c r="T77" s="55" t="s">
        <v>32</v>
      </c>
      <c r="U77" s="55"/>
      <c r="V77" s="55"/>
      <c r="W77" s="55"/>
      <c r="X77" s="55"/>
      <c r="Y77" s="55"/>
      <c r="Z77" s="55" t="s">
        <v>32</v>
      </c>
      <c r="AA77" s="55"/>
      <c r="AB77" s="55"/>
      <c r="AC77" s="55"/>
      <c r="AD77" s="55" t="s">
        <v>32</v>
      </c>
      <c r="AE77" s="55"/>
      <c r="AF77" s="55"/>
      <c r="AG77" s="55"/>
      <c r="AH77" s="55"/>
      <c r="AI77" s="55" t="s">
        <v>32</v>
      </c>
      <c r="AJ77" s="55"/>
      <c r="AK77" s="55"/>
      <c r="AL77" s="55" t="s">
        <v>32</v>
      </c>
      <c r="AM77" s="55"/>
      <c r="AN77" s="55"/>
      <c r="AO77" s="55"/>
      <c r="AP77" s="55"/>
      <c r="AQ77" s="55"/>
      <c r="AR77" s="55" t="s">
        <v>32</v>
      </c>
      <c r="AS77" s="55"/>
      <c r="AT77" s="55"/>
      <c r="AU77" s="73" t="s">
        <v>32</v>
      </c>
    </row>
    <row r="78" spans="1:47" s="1" customFormat="1" ht="24" customHeight="1">
      <c r="A78" s="48" t="s">
        <v>135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54"/>
      <c r="N78" s="54"/>
      <c r="O78" s="54"/>
      <c r="P78" s="54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73"/>
    </row>
    <row r="79" spans="1:47" s="1" customFormat="1" ht="24" customHeight="1">
      <c r="A79" s="53" t="s">
        <v>77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4" t="s">
        <v>137</v>
      </c>
      <c r="N79" s="54"/>
      <c r="O79" s="54"/>
      <c r="P79" s="54"/>
      <c r="Q79" s="55" t="s">
        <v>32</v>
      </c>
      <c r="R79" s="55"/>
      <c r="S79" s="55"/>
      <c r="T79" s="55" t="s">
        <v>32</v>
      </c>
      <c r="U79" s="55"/>
      <c r="V79" s="55"/>
      <c r="W79" s="55"/>
      <c r="X79" s="55"/>
      <c r="Y79" s="55"/>
      <c r="Z79" s="55" t="s">
        <v>32</v>
      </c>
      <c r="AA79" s="55"/>
      <c r="AB79" s="55"/>
      <c r="AC79" s="55"/>
      <c r="AD79" s="55" t="s">
        <v>32</v>
      </c>
      <c r="AE79" s="55"/>
      <c r="AF79" s="55"/>
      <c r="AG79" s="55"/>
      <c r="AH79" s="55"/>
      <c r="AI79" s="55" t="s">
        <v>32</v>
      </c>
      <c r="AJ79" s="55"/>
      <c r="AK79" s="55"/>
      <c r="AL79" s="55" t="s">
        <v>32</v>
      </c>
      <c r="AM79" s="55"/>
      <c r="AN79" s="55"/>
      <c r="AO79" s="55"/>
      <c r="AP79" s="55"/>
      <c r="AQ79" s="55"/>
      <c r="AR79" s="55" t="s">
        <v>32</v>
      </c>
      <c r="AS79" s="55"/>
      <c r="AT79" s="55"/>
      <c r="AU79" s="8" t="s">
        <v>32</v>
      </c>
    </row>
    <row r="80" spans="1:47" s="1" customFormat="1" ht="24" customHeight="1">
      <c r="A80" s="53" t="s">
        <v>138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 t="s">
        <v>139</v>
      </c>
      <c r="N80" s="54"/>
      <c r="O80" s="54"/>
      <c r="P80" s="54"/>
      <c r="Q80" s="55" t="s">
        <v>32</v>
      </c>
      <c r="R80" s="55"/>
      <c r="S80" s="55"/>
      <c r="T80" s="56">
        <f>56544.26</f>
        <v>56544.26</v>
      </c>
      <c r="U80" s="56"/>
      <c r="V80" s="56"/>
      <c r="W80" s="56"/>
      <c r="X80" s="56"/>
      <c r="Y80" s="56"/>
      <c r="Z80" s="55" t="s">
        <v>32</v>
      </c>
      <c r="AA80" s="55"/>
      <c r="AB80" s="55"/>
      <c r="AC80" s="55"/>
      <c r="AD80" s="56">
        <f>56544.26</f>
        <v>56544.26</v>
      </c>
      <c r="AE80" s="56"/>
      <c r="AF80" s="56"/>
      <c r="AG80" s="56"/>
      <c r="AH80" s="56"/>
      <c r="AI80" s="56">
        <f>263.93</f>
        <v>263.93</v>
      </c>
      <c r="AJ80" s="56"/>
      <c r="AK80" s="56"/>
      <c r="AL80" s="56">
        <f>61711.11</f>
        <v>61711.11</v>
      </c>
      <c r="AM80" s="56"/>
      <c r="AN80" s="56"/>
      <c r="AO80" s="56"/>
      <c r="AP80" s="56"/>
      <c r="AQ80" s="56"/>
      <c r="AR80" s="55" t="s">
        <v>32</v>
      </c>
      <c r="AS80" s="55"/>
      <c r="AT80" s="55"/>
      <c r="AU80" s="7">
        <f>61975.04</f>
        <v>61975.04</v>
      </c>
    </row>
    <row r="81" spans="1:47" s="1" customFormat="1" ht="24" customHeight="1">
      <c r="A81" s="53" t="s">
        <v>140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 t="s">
        <v>141</v>
      </c>
      <c r="N81" s="54"/>
      <c r="O81" s="54"/>
      <c r="P81" s="54"/>
      <c r="Q81" s="55" t="s">
        <v>32</v>
      </c>
      <c r="R81" s="55"/>
      <c r="S81" s="55"/>
      <c r="T81" s="55" t="s">
        <v>32</v>
      </c>
      <c r="U81" s="55"/>
      <c r="V81" s="55"/>
      <c r="W81" s="55"/>
      <c r="X81" s="55"/>
      <c r="Y81" s="55"/>
      <c r="Z81" s="55" t="s">
        <v>32</v>
      </c>
      <c r="AA81" s="55"/>
      <c r="AB81" s="55"/>
      <c r="AC81" s="55"/>
      <c r="AD81" s="55" t="s">
        <v>32</v>
      </c>
      <c r="AE81" s="55"/>
      <c r="AF81" s="55"/>
      <c r="AG81" s="55"/>
      <c r="AH81" s="55"/>
      <c r="AI81" s="55" t="s">
        <v>32</v>
      </c>
      <c r="AJ81" s="55"/>
      <c r="AK81" s="55"/>
      <c r="AL81" s="55" t="s">
        <v>32</v>
      </c>
      <c r="AM81" s="55"/>
      <c r="AN81" s="55"/>
      <c r="AO81" s="55"/>
      <c r="AP81" s="55"/>
      <c r="AQ81" s="55"/>
      <c r="AR81" s="55" t="s">
        <v>32</v>
      </c>
      <c r="AS81" s="55"/>
      <c r="AT81" s="55"/>
      <c r="AU81" s="8" t="s">
        <v>32</v>
      </c>
    </row>
    <row r="82" spans="1:47" s="1" customFormat="1" ht="13.5" customHeight="1">
      <c r="A82" s="74" t="s">
        <v>142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54" t="s">
        <v>143</v>
      </c>
      <c r="N82" s="54"/>
      <c r="O82" s="54"/>
      <c r="P82" s="54"/>
      <c r="Q82" s="55" t="s">
        <v>32</v>
      </c>
      <c r="R82" s="55"/>
      <c r="S82" s="55"/>
      <c r="T82" s="55" t="s">
        <v>32</v>
      </c>
      <c r="U82" s="55"/>
      <c r="V82" s="55"/>
      <c r="W82" s="55"/>
      <c r="X82" s="55"/>
      <c r="Y82" s="55"/>
      <c r="Z82" s="55" t="s">
        <v>32</v>
      </c>
      <c r="AA82" s="55"/>
      <c r="AB82" s="55"/>
      <c r="AC82" s="55"/>
      <c r="AD82" s="55" t="s">
        <v>32</v>
      </c>
      <c r="AE82" s="55"/>
      <c r="AF82" s="55"/>
      <c r="AG82" s="55"/>
      <c r="AH82" s="55"/>
      <c r="AI82" s="55" t="s">
        <v>32</v>
      </c>
      <c r="AJ82" s="55"/>
      <c r="AK82" s="55"/>
      <c r="AL82" s="55" t="s">
        <v>32</v>
      </c>
      <c r="AM82" s="55"/>
      <c r="AN82" s="55"/>
      <c r="AO82" s="55"/>
      <c r="AP82" s="55"/>
      <c r="AQ82" s="55"/>
      <c r="AR82" s="55" t="s">
        <v>32</v>
      </c>
      <c r="AS82" s="55"/>
      <c r="AT82" s="55"/>
      <c r="AU82" s="8" t="s">
        <v>32</v>
      </c>
    </row>
    <row r="83" spans="1:47" s="1" customFormat="1" ht="13.5" customHeight="1">
      <c r="A83" s="74" t="s">
        <v>144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54" t="s">
        <v>145</v>
      </c>
      <c r="N83" s="54"/>
      <c r="O83" s="54"/>
      <c r="P83" s="54"/>
      <c r="Q83" s="55" t="s">
        <v>32</v>
      </c>
      <c r="R83" s="55"/>
      <c r="S83" s="55"/>
      <c r="T83" s="55" t="s">
        <v>32</v>
      </c>
      <c r="U83" s="55"/>
      <c r="V83" s="55"/>
      <c r="W83" s="55"/>
      <c r="X83" s="55"/>
      <c r="Y83" s="55"/>
      <c r="Z83" s="55" t="s">
        <v>32</v>
      </c>
      <c r="AA83" s="55"/>
      <c r="AB83" s="55"/>
      <c r="AC83" s="55"/>
      <c r="AD83" s="55" t="s">
        <v>32</v>
      </c>
      <c r="AE83" s="55"/>
      <c r="AF83" s="55"/>
      <c r="AG83" s="55"/>
      <c r="AH83" s="55"/>
      <c r="AI83" s="55" t="s">
        <v>32</v>
      </c>
      <c r="AJ83" s="55"/>
      <c r="AK83" s="55"/>
      <c r="AL83" s="55" t="s">
        <v>32</v>
      </c>
      <c r="AM83" s="55"/>
      <c r="AN83" s="55"/>
      <c r="AO83" s="55"/>
      <c r="AP83" s="55"/>
      <c r="AQ83" s="55"/>
      <c r="AR83" s="55" t="s">
        <v>32</v>
      </c>
      <c r="AS83" s="55"/>
      <c r="AT83" s="55"/>
      <c r="AU83" s="8" t="s">
        <v>32</v>
      </c>
    </row>
    <row r="84" spans="1:47" s="1" customFormat="1" ht="33.75" customHeight="1">
      <c r="A84" s="53" t="s">
        <v>146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4" t="s">
        <v>147</v>
      </c>
      <c r="N84" s="54"/>
      <c r="O84" s="54"/>
      <c r="P84" s="54"/>
      <c r="Q84" s="75" t="s">
        <v>148</v>
      </c>
      <c r="R84" s="75"/>
      <c r="S84" s="75"/>
      <c r="T84" s="75" t="s">
        <v>148</v>
      </c>
      <c r="U84" s="75"/>
      <c r="V84" s="75"/>
      <c r="W84" s="75"/>
      <c r="X84" s="75"/>
      <c r="Y84" s="75"/>
      <c r="Z84" s="55" t="s">
        <v>32</v>
      </c>
      <c r="AA84" s="55"/>
      <c r="AB84" s="55"/>
      <c r="AC84" s="55"/>
      <c r="AD84" s="55" t="s">
        <v>32</v>
      </c>
      <c r="AE84" s="55"/>
      <c r="AF84" s="55"/>
      <c r="AG84" s="55"/>
      <c r="AH84" s="55"/>
      <c r="AI84" s="75" t="s">
        <v>148</v>
      </c>
      <c r="AJ84" s="75"/>
      <c r="AK84" s="75"/>
      <c r="AL84" s="75" t="s">
        <v>148</v>
      </c>
      <c r="AM84" s="75"/>
      <c r="AN84" s="75"/>
      <c r="AO84" s="75"/>
      <c r="AP84" s="75"/>
      <c r="AQ84" s="75"/>
      <c r="AR84" s="55" t="s">
        <v>32</v>
      </c>
      <c r="AS84" s="55"/>
      <c r="AT84" s="55"/>
      <c r="AU84" s="8" t="s">
        <v>32</v>
      </c>
    </row>
    <row r="85" spans="1:47" s="1" customFormat="1" ht="13.5" customHeight="1">
      <c r="A85" s="53" t="s">
        <v>149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 t="s">
        <v>150</v>
      </c>
      <c r="N85" s="54"/>
      <c r="O85" s="54"/>
      <c r="P85" s="54"/>
      <c r="Q85" s="55" t="s">
        <v>32</v>
      </c>
      <c r="R85" s="55"/>
      <c r="S85" s="55"/>
      <c r="T85" s="55" t="s">
        <v>32</v>
      </c>
      <c r="U85" s="55"/>
      <c r="V85" s="55"/>
      <c r="W85" s="55"/>
      <c r="X85" s="55"/>
      <c r="Y85" s="55"/>
      <c r="Z85" s="55" t="s">
        <v>32</v>
      </c>
      <c r="AA85" s="55"/>
      <c r="AB85" s="55"/>
      <c r="AC85" s="55"/>
      <c r="AD85" s="55" t="s">
        <v>32</v>
      </c>
      <c r="AE85" s="55"/>
      <c r="AF85" s="55"/>
      <c r="AG85" s="55"/>
      <c r="AH85" s="55"/>
      <c r="AI85" s="55" t="s">
        <v>32</v>
      </c>
      <c r="AJ85" s="55"/>
      <c r="AK85" s="55"/>
      <c r="AL85" s="55" t="s">
        <v>32</v>
      </c>
      <c r="AM85" s="55"/>
      <c r="AN85" s="55"/>
      <c r="AO85" s="55"/>
      <c r="AP85" s="55"/>
      <c r="AQ85" s="55"/>
      <c r="AR85" s="55" t="s">
        <v>32</v>
      </c>
      <c r="AS85" s="55"/>
      <c r="AT85" s="55"/>
      <c r="AU85" s="8" t="s">
        <v>32</v>
      </c>
    </row>
    <row r="86" spans="1:47" s="1" customFormat="1" ht="13.5" customHeight="1">
      <c r="A86" s="74" t="s">
        <v>151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54" t="s">
        <v>152</v>
      </c>
      <c r="N86" s="54"/>
      <c r="O86" s="54"/>
      <c r="P86" s="54"/>
      <c r="Q86" s="55" t="s">
        <v>32</v>
      </c>
      <c r="R86" s="55"/>
      <c r="S86" s="55"/>
      <c r="T86" s="55" t="s">
        <v>32</v>
      </c>
      <c r="U86" s="55"/>
      <c r="V86" s="55"/>
      <c r="W86" s="55"/>
      <c r="X86" s="55"/>
      <c r="Y86" s="55"/>
      <c r="Z86" s="55" t="s">
        <v>32</v>
      </c>
      <c r="AA86" s="55"/>
      <c r="AB86" s="55"/>
      <c r="AC86" s="55"/>
      <c r="AD86" s="55" t="s">
        <v>32</v>
      </c>
      <c r="AE86" s="55"/>
      <c r="AF86" s="55"/>
      <c r="AG86" s="55"/>
      <c r="AH86" s="55"/>
      <c r="AI86" s="55" t="s">
        <v>32</v>
      </c>
      <c r="AJ86" s="55"/>
      <c r="AK86" s="55"/>
      <c r="AL86" s="55" t="s">
        <v>32</v>
      </c>
      <c r="AM86" s="55"/>
      <c r="AN86" s="55"/>
      <c r="AO86" s="55"/>
      <c r="AP86" s="55"/>
      <c r="AQ86" s="55"/>
      <c r="AR86" s="55" t="s">
        <v>32</v>
      </c>
      <c r="AS86" s="55"/>
      <c r="AT86" s="55"/>
      <c r="AU86" s="8" t="s">
        <v>32</v>
      </c>
    </row>
    <row r="87" spans="1:47" s="1" customFormat="1" ht="13.5" customHeight="1">
      <c r="A87" s="74" t="s">
        <v>153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54" t="s">
        <v>154</v>
      </c>
      <c r="N87" s="54"/>
      <c r="O87" s="54"/>
      <c r="P87" s="54"/>
      <c r="Q87" s="55" t="s">
        <v>32</v>
      </c>
      <c r="R87" s="55"/>
      <c r="S87" s="55"/>
      <c r="T87" s="55" t="s">
        <v>32</v>
      </c>
      <c r="U87" s="55"/>
      <c r="V87" s="55"/>
      <c r="W87" s="55"/>
      <c r="X87" s="55"/>
      <c r="Y87" s="55"/>
      <c r="Z87" s="55" t="s">
        <v>32</v>
      </c>
      <c r="AA87" s="55"/>
      <c r="AB87" s="55"/>
      <c r="AC87" s="55"/>
      <c r="AD87" s="55" t="s">
        <v>32</v>
      </c>
      <c r="AE87" s="55"/>
      <c r="AF87" s="55"/>
      <c r="AG87" s="55"/>
      <c r="AH87" s="55"/>
      <c r="AI87" s="55" t="s">
        <v>32</v>
      </c>
      <c r="AJ87" s="55"/>
      <c r="AK87" s="55"/>
      <c r="AL87" s="55" t="s">
        <v>32</v>
      </c>
      <c r="AM87" s="55"/>
      <c r="AN87" s="55"/>
      <c r="AO87" s="55"/>
      <c r="AP87" s="55"/>
      <c r="AQ87" s="55"/>
      <c r="AR87" s="55" t="s">
        <v>32</v>
      </c>
      <c r="AS87" s="55"/>
      <c r="AT87" s="55"/>
      <c r="AU87" s="8" t="s">
        <v>32</v>
      </c>
    </row>
    <row r="88" spans="1:47" s="1" customFormat="1" ht="24" customHeight="1">
      <c r="A88" s="74" t="s">
        <v>155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54" t="s">
        <v>156</v>
      </c>
      <c r="N88" s="54"/>
      <c r="O88" s="54"/>
      <c r="P88" s="54"/>
      <c r="Q88" s="55" t="s">
        <v>32</v>
      </c>
      <c r="R88" s="55"/>
      <c r="S88" s="55"/>
      <c r="T88" s="55" t="s">
        <v>32</v>
      </c>
      <c r="U88" s="55"/>
      <c r="V88" s="55"/>
      <c r="W88" s="55"/>
      <c r="X88" s="55"/>
      <c r="Y88" s="55"/>
      <c r="Z88" s="55" t="s">
        <v>32</v>
      </c>
      <c r="AA88" s="55"/>
      <c r="AB88" s="55"/>
      <c r="AC88" s="55"/>
      <c r="AD88" s="55" t="s">
        <v>32</v>
      </c>
      <c r="AE88" s="55"/>
      <c r="AF88" s="55"/>
      <c r="AG88" s="55"/>
      <c r="AH88" s="55"/>
      <c r="AI88" s="55" t="s">
        <v>32</v>
      </c>
      <c r="AJ88" s="55"/>
      <c r="AK88" s="55"/>
      <c r="AL88" s="55" t="s">
        <v>32</v>
      </c>
      <c r="AM88" s="55"/>
      <c r="AN88" s="55"/>
      <c r="AO88" s="55"/>
      <c r="AP88" s="55"/>
      <c r="AQ88" s="55"/>
      <c r="AR88" s="55" t="s">
        <v>32</v>
      </c>
      <c r="AS88" s="55"/>
      <c r="AT88" s="55"/>
      <c r="AU88" s="8" t="s">
        <v>32</v>
      </c>
    </row>
    <row r="89" spans="1:47" s="1" customFormat="1" ht="24" customHeight="1">
      <c r="A89" s="74" t="s">
        <v>140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54" t="s">
        <v>157</v>
      </c>
      <c r="N89" s="54"/>
      <c r="O89" s="54"/>
      <c r="P89" s="54"/>
      <c r="Q89" s="76" t="s">
        <v>32</v>
      </c>
      <c r="R89" s="76"/>
      <c r="S89" s="76"/>
      <c r="T89" s="76" t="s">
        <v>32</v>
      </c>
      <c r="U89" s="76"/>
      <c r="V89" s="76"/>
      <c r="W89" s="76"/>
      <c r="X89" s="76"/>
      <c r="Y89" s="76"/>
      <c r="Z89" s="55" t="s">
        <v>32</v>
      </c>
      <c r="AA89" s="55"/>
      <c r="AB89" s="55"/>
      <c r="AC89" s="55"/>
      <c r="AD89" s="55" t="s">
        <v>32</v>
      </c>
      <c r="AE89" s="55"/>
      <c r="AF89" s="55"/>
      <c r="AG89" s="55"/>
      <c r="AH89" s="55"/>
      <c r="AI89" s="76" t="s">
        <v>32</v>
      </c>
      <c r="AJ89" s="76"/>
      <c r="AK89" s="76"/>
      <c r="AL89" s="76" t="s">
        <v>32</v>
      </c>
      <c r="AM89" s="76"/>
      <c r="AN89" s="76"/>
      <c r="AO89" s="76"/>
      <c r="AP89" s="76"/>
      <c r="AQ89" s="76"/>
      <c r="AR89" s="55" t="s">
        <v>32</v>
      </c>
      <c r="AS89" s="55"/>
      <c r="AT89" s="55"/>
      <c r="AU89" s="8" t="s">
        <v>32</v>
      </c>
    </row>
    <row r="90" spans="1:47" s="1" customFormat="1" ht="13.5" customHeight="1">
      <c r="A90" s="53" t="s">
        <v>158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 t="s">
        <v>159</v>
      </c>
      <c r="N90" s="54"/>
      <c r="O90" s="54"/>
      <c r="P90" s="54"/>
      <c r="Q90" s="55" t="s">
        <v>32</v>
      </c>
      <c r="R90" s="55"/>
      <c r="S90" s="55"/>
      <c r="T90" s="56">
        <f>6226307.33</f>
        <v>6226307.33</v>
      </c>
      <c r="U90" s="56"/>
      <c r="V90" s="56"/>
      <c r="W90" s="56"/>
      <c r="X90" s="56"/>
      <c r="Y90" s="56"/>
      <c r="Z90" s="56">
        <f>359726.26</f>
        <v>359726.26</v>
      </c>
      <c r="AA90" s="56"/>
      <c r="AB90" s="56"/>
      <c r="AC90" s="56"/>
      <c r="AD90" s="56">
        <f>6586033.59</f>
        <v>6586033.59</v>
      </c>
      <c r="AE90" s="56"/>
      <c r="AF90" s="56"/>
      <c r="AG90" s="56"/>
      <c r="AH90" s="56"/>
      <c r="AI90" s="55" t="s">
        <v>32</v>
      </c>
      <c r="AJ90" s="55"/>
      <c r="AK90" s="55"/>
      <c r="AL90" s="56">
        <f>6226307.33</f>
        <v>6226307.33</v>
      </c>
      <c r="AM90" s="56"/>
      <c r="AN90" s="56"/>
      <c r="AO90" s="56"/>
      <c r="AP90" s="56"/>
      <c r="AQ90" s="56"/>
      <c r="AR90" s="56">
        <f>359726.26</f>
        <v>359726.26</v>
      </c>
      <c r="AS90" s="56"/>
      <c r="AT90" s="56"/>
      <c r="AU90" s="7">
        <f>6586033.59</f>
        <v>6586033.59</v>
      </c>
    </row>
    <row r="91" spans="1:47" s="1" customFormat="1" ht="13.5" customHeight="1">
      <c r="A91" s="53" t="s">
        <v>160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 t="s">
        <v>161</v>
      </c>
      <c r="N91" s="54"/>
      <c r="O91" s="54"/>
      <c r="P91" s="54"/>
      <c r="Q91" s="55" t="s">
        <v>32</v>
      </c>
      <c r="R91" s="55"/>
      <c r="S91" s="55"/>
      <c r="T91" s="55" t="s">
        <v>32</v>
      </c>
      <c r="U91" s="55"/>
      <c r="V91" s="55"/>
      <c r="W91" s="55"/>
      <c r="X91" s="55"/>
      <c r="Y91" s="55"/>
      <c r="Z91" s="55" t="s">
        <v>32</v>
      </c>
      <c r="AA91" s="55"/>
      <c r="AB91" s="55"/>
      <c r="AC91" s="55"/>
      <c r="AD91" s="55" t="s">
        <v>32</v>
      </c>
      <c r="AE91" s="55"/>
      <c r="AF91" s="55"/>
      <c r="AG91" s="55"/>
      <c r="AH91" s="55"/>
      <c r="AI91" s="55" t="s">
        <v>32</v>
      </c>
      <c r="AJ91" s="55"/>
      <c r="AK91" s="55"/>
      <c r="AL91" s="55" t="s">
        <v>32</v>
      </c>
      <c r="AM91" s="55"/>
      <c r="AN91" s="55"/>
      <c r="AO91" s="55"/>
      <c r="AP91" s="55"/>
      <c r="AQ91" s="55"/>
      <c r="AR91" s="55" t="s">
        <v>32</v>
      </c>
      <c r="AS91" s="55"/>
      <c r="AT91" s="55"/>
      <c r="AU91" s="8" t="s">
        <v>32</v>
      </c>
    </row>
    <row r="92" spans="1:47" s="1" customFormat="1" ht="13.5" customHeight="1">
      <c r="A92" s="53" t="s">
        <v>162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 t="s">
        <v>163</v>
      </c>
      <c r="N92" s="54"/>
      <c r="O92" s="54"/>
      <c r="P92" s="54"/>
      <c r="Q92" s="55" t="s">
        <v>32</v>
      </c>
      <c r="R92" s="55"/>
      <c r="S92" s="55"/>
      <c r="T92" s="55" t="s">
        <v>32</v>
      </c>
      <c r="U92" s="55"/>
      <c r="V92" s="55"/>
      <c r="W92" s="55"/>
      <c r="X92" s="55"/>
      <c r="Y92" s="55"/>
      <c r="Z92" s="55" t="s">
        <v>32</v>
      </c>
      <c r="AA92" s="55"/>
      <c r="AB92" s="55"/>
      <c r="AC92" s="55"/>
      <c r="AD92" s="55" t="s">
        <v>32</v>
      </c>
      <c r="AE92" s="55"/>
      <c r="AF92" s="55"/>
      <c r="AG92" s="55"/>
      <c r="AH92" s="55"/>
      <c r="AI92" s="55" t="s">
        <v>32</v>
      </c>
      <c r="AJ92" s="55"/>
      <c r="AK92" s="55"/>
      <c r="AL92" s="55" t="s">
        <v>32</v>
      </c>
      <c r="AM92" s="55"/>
      <c r="AN92" s="55"/>
      <c r="AO92" s="55"/>
      <c r="AP92" s="55"/>
      <c r="AQ92" s="55"/>
      <c r="AR92" s="55" t="s">
        <v>32</v>
      </c>
      <c r="AS92" s="55"/>
      <c r="AT92" s="55"/>
      <c r="AU92" s="8" t="s">
        <v>32</v>
      </c>
    </row>
    <row r="93" spans="1:47" s="1" customFormat="1" ht="13.5" customHeight="1">
      <c r="A93" s="47" t="s">
        <v>164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57" t="s">
        <v>166</v>
      </c>
      <c r="N93" s="57"/>
      <c r="O93" s="57"/>
      <c r="P93" s="57"/>
      <c r="Q93" s="58" t="s">
        <v>32</v>
      </c>
      <c r="R93" s="58"/>
      <c r="S93" s="58"/>
      <c r="T93" s="61">
        <f>6282851.59</f>
        <v>6282851.59</v>
      </c>
      <c r="U93" s="61"/>
      <c r="V93" s="61"/>
      <c r="W93" s="61"/>
      <c r="X93" s="61"/>
      <c r="Y93" s="61"/>
      <c r="Z93" s="61">
        <f>359726.26</f>
        <v>359726.26</v>
      </c>
      <c r="AA93" s="61"/>
      <c r="AB93" s="61"/>
      <c r="AC93" s="61"/>
      <c r="AD93" s="61">
        <f>6642577.85</f>
        <v>6642577.85</v>
      </c>
      <c r="AE93" s="61"/>
      <c r="AF93" s="61"/>
      <c r="AG93" s="61"/>
      <c r="AH93" s="61"/>
      <c r="AI93" s="61">
        <f>263.93</f>
        <v>263.93</v>
      </c>
      <c r="AJ93" s="61"/>
      <c r="AK93" s="61"/>
      <c r="AL93" s="61">
        <f>6288018.44</f>
        <v>6288018.44</v>
      </c>
      <c r="AM93" s="61"/>
      <c r="AN93" s="61"/>
      <c r="AO93" s="61"/>
      <c r="AP93" s="61"/>
      <c r="AQ93" s="61"/>
      <c r="AR93" s="61">
        <f>359726.26</f>
        <v>359726.26</v>
      </c>
      <c r="AS93" s="61"/>
      <c r="AT93" s="61"/>
      <c r="AU93" s="62">
        <f>6648008.63</f>
        <v>6648008.63</v>
      </c>
    </row>
    <row r="94" spans="1:47" s="1" customFormat="1" ht="24.75" customHeight="1">
      <c r="A94" s="60" t="s">
        <v>165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57"/>
      <c r="N94" s="57"/>
      <c r="O94" s="57"/>
      <c r="P94" s="57"/>
      <c r="Q94" s="58"/>
      <c r="R94" s="58"/>
      <c r="S94" s="58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2"/>
    </row>
    <row r="95" spans="1:47" s="1" customFormat="1" ht="13.5" customHeight="1">
      <c r="A95" s="63" t="s">
        <v>167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54" t="s">
        <v>169</v>
      </c>
      <c r="N95" s="54"/>
      <c r="O95" s="54"/>
      <c r="P95" s="54"/>
      <c r="Q95" s="56">
        <f>816.61</f>
        <v>816.61</v>
      </c>
      <c r="R95" s="56"/>
      <c r="S95" s="56"/>
      <c r="T95" s="56">
        <f>-3214165.25</f>
        <v>-3214165.25</v>
      </c>
      <c r="U95" s="56"/>
      <c r="V95" s="56"/>
      <c r="W95" s="56"/>
      <c r="X95" s="56"/>
      <c r="Y95" s="56"/>
      <c r="Z95" s="56">
        <f>-326337.38</f>
        <v>-326337.38</v>
      </c>
      <c r="AA95" s="56"/>
      <c r="AB95" s="56"/>
      <c r="AC95" s="56"/>
      <c r="AD95" s="56">
        <f>-3539686.02</f>
        <v>-3539686.02</v>
      </c>
      <c r="AE95" s="56"/>
      <c r="AF95" s="56"/>
      <c r="AG95" s="56"/>
      <c r="AH95" s="56"/>
      <c r="AI95" s="56">
        <f>1970.05</f>
        <v>1970.05</v>
      </c>
      <c r="AJ95" s="56"/>
      <c r="AK95" s="56"/>
      <c r="AL95" s="56">
        <f>-3569413.76</f>
        <v>-3569413.76</v>
      </c>
      <c r="AM95" s="56"/>
      <c r="AN95" s="56"/>
      <c r="AO95" s="56"/>
      <c r="AP95" s="56"/>
      <c r="AQ95" s="56"/>
      <c r="AR95" s="56">
        <f>-319401.32</f>
        <v>-319401.32</v>
      </c>
      <c r="AS95" s="56"/>
      <c r="AT95" s="56"/>
      <c r="AU95" s="69">
        <f>-3886845.03</f>
        <v>-3886845.03</v>
      </c>
    </row>
    <row r="96" spans="1:47" s="1" customFormat="1" ht="13.5" customHeight="1">
      <c r="A96" s="48" t="s">
        <v>168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54"/>
      <c r="N96" s="54"/>
      <c r="O96" s="54"/>
      <c r="P96" s="54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69"/>
    </row>
    <row r="97" spans="1:47" s="1" customFormat="1" ht="15.75" customHeight="1">
      <c r="A97" s="70" t="s">
        <v>170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1" t="s">
        <v>30</v>
      </c>
      <c r="N97" s="71"/>
      <c r="O97" s="71"/>
      <c r="P97" s="71"/>
      <c r="Q97" s="72">
        <f>816.61</f>
        <v>816.61</v>
      </c>
      <c r="R97" s="72"/>
      <c r="S97" s="72"/>
      <c r="T97" s="72">
        <f>3068686.34</f>
        <v>3068686.34</v>
      </c>
      <c r="U97" s="72"/>
      <c r="V97" s="72"/>
      <c r="W97" s="72"/>
      <c r="X97" s="72"/>
      <c r="Y97" s="72"/>
      <c r="Z97" s="72">
        <f>33388.88</f>
        <v>33388.88</v>
      </c>
      <c r="AA97" s="72"/>
      <c r="AB97" s="72"/>
      <c r="AC97" s="72"/>
      <c r="AD97" s="72">
        <f>3102891.83</f>
        <v>3102891.83</v>
      </c>
      <c r="AE97" s="72"/>
      <c r="AF97" s="72"/>
      <c r="AG97" s="72"/>
      <c r="AH97" s="72"/>
      <c r="AI97" s="72">
        <f>2233.98</f>
        <v>2233.98</v>
      </c>
      <c r="AJ97" s="72"/>
      <c r="AK97" s="72"/>
      <c r="AL97" s="72">
        <f>2718604.68</f>
        <v>2718604.68</v>
      </c>
      <c r="AM97" s="72"/>
      <c r="AN97" s="72"/>
      <c r="AO97" s="72"/>
      <c r="AP97" s="72"/>
      <c r="AQ97" s="72"/>
      <c r="AR97" s="72">
        <f>40324.94</f>
        <v>40324.94</v>
      </c>
      <c r="AS97" s="72"/>
      <c r="AT97" s="72"/>
      <c r="AU97" s="12">
        <f>2761163.6</f>
        <v>2761163.6</v>
      </c>
    </row>
    <row r="98" spans="1:47" s="1" customFormat="1" ht="13.5" customHeight="1">
      <c r="A98" s="77" t="s">
        <v>0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</row>
    <row r="99" spans="1:47" s="1" customFormat="1" ht="13.5" customHeight="1">
      <c r="A99" s="77" t="s">
        <v>171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</row>
    <row r="100" spans="1:47" s="1" customFormat="1" ht="13.5" customHeight="1">
      <c r="A100" s="77" t="s">
        <v>172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</row>
    <row r="101" spans="1:47" s="1" customFormat="1" ht="13.5" customHeight="1">
      <c r="A101" s="77" t="s">
        <v>0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</row>
    <row r="102" spans="1:47" s="1" customFormat="1" ht="13.5" customHeight="1">
      <c r="A102" s="77" t="s">
        <v>173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8" t="s">
        <v>174</v>
      </c>
      <c r="M102" s="78"/>
      <c r="N102" s="78"/>
      <c r="O102" s="78"/>
      <c r="P102" s="78"/>
      <c r="Q102" s="78"/>
      <c r="R102" s="78"/>
      <c r="S102" s="78"/>
      <c r="T102" s="78"/>
      <c r="U102" s="78"/>
      <c r="V102" s="13" t="s">
        <v>0</v>
      </c>
      <c r="W102" s="77" t="s">
        <v>177</v>
      </c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8" t="s">
        <v>178</v>
      </c>
      <c r="AL102" s="78"/>
      <c r="AM102" s="78"/>
      <c r="AN102" s="78"/>
      <c r="AO102" s="78"/>
      <c r="AP102" s="78"/>
      <c r="AQ102" s="78"/>
      <c r="AR102" s="78"/>
      <c r="AS102" s="78"/>
      <c r="AT102" s="81" t="s">
        <v>0</v>
      </c>
      <c r="AU102" s="81"/>
    </row>
    <row r="103" spans="1:47" s="1" customFormat="1" ht="12" customHeight="1">
      <c r="A103" s="79" t="s">
        <v>0</v>
      </c>
      <c r="B103" s="79"/>
      <c r="C103" s="79"/>
      <c r="D103" s="79"/>
      <c r="E103" s="79"/>
      <c r="F103" s="80" t="s">
        <v>175</v>
      </c>
      <c r="G103" s="80"/>
      <c r="H103" s="80"/>
      <c r="I103" s="80"/>
      <c r="J103" s="80"/>
      <c r="K103" s="79" t="s">
        <v>176</v>
      </c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 t="s">
        <v>0</v>
      </c>
      <c r="X103" s="79"/>
      <c r="Y103" s="79"/>
      <c r="Z103" s="79"/>
      <c r="AA103" s="79"/>
      <c r="AB103" s="79"/>
      <c r="AC103" s="79"/>
      <c r="AD103" s="79"/>
      <c r="AE103" s="79"/>
      <c r="AF103" s="79"/>
      <c r="AG103" s="80" t="s">
        <v>175</v>
      </c>
      <c r="AH103" s="80"/>
      <c r="AI103" s="80"/>
      <c r="AJ103" s="24" t="s">
        <v>179</v>
      </c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</row>
    <row r="104" spans="1:47" s="1" customFormat="1" ht="7.5" customHeight="1">
      <c r="A104" s="82" t="s">
        <v>0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</row>
    <row r="105" spans="1:47" s="1" customFormat="1" ht="13.5" customHeight="1">
      <c r="A105" s="83" t="s">
        <v>180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78" t="s">
        <v>181</v>
      </c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1" customFormat="1" ht="12" customHeight="1">
      <c r="A106" s="79" t="s">
        <v>0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 t="s">
        <v>182</v>
      </c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</row>
    <row r="107" spans="1:47" s="1" customFormat="1" ht="7.5" customHeight="1">
      <c r="A107" s="82" t="s">
        <v>0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</row>
    <row r="108" spans="1:47" s="1" customFormat="1" ht="13.5" customHeight="1">
      <c r="A108" s="81" t="s">
        <v>0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77" t="s">
        <v>173</v>
      </c>
      <c r="M108" s="77"/>
      <c r="N108" s="77"/>
      <c r="O108" s="77"/>
      <c r="P108" s="77"/>
      <c r="Q108" s="77"/>
      <c r="R108" s="77"/>
      <c r="S108" s="78" t="s">
        <v>0</v>
      </c>
      <c r="T108" s="78"/>
      <c r="U108" s="78"/>
      <c r="V108" s="78"/>
      <c r="W108" s="78"/>
      <c r="X108" s="81" t="s">
        <v>0</v>
      </c>
      <c r="Y108" s="81"/>
      <c r="Z108" s="81"/>
      <c r="AA108" s="81"/>
      <c r="AB108" s="81"/>
      <c r="AC108" s="81"/>
      <c r="AD108" s="81"/>
      <c r="AE108" s="81"/>
      <c r="AF108" s="78" t="s">
        <v>174</v>
      </c>
      <c r="AG108" s="78"/>
      <c r="AH108" s="78"/>
      <c r="AI108" s="78"/>
      <c r="AJ108" s="78"/>
      <c r="AK108" s="78"/>
      <c r="AL108" s="78"/>
      <c r="AM108" s="78"/>
      <c r="AN108" s="81" t="s">
        <v>0</v>
      </c>
      <c r="AO108" s="81"/>
      <c r="AP108" s="81"/>
      <c r="AQ108" s="81"/>
      <c r="AR108" s="81"/>
      <c r="AS108" s="81"/>
      <c r="AT108" s="81"/>
      <c r="AU108" s="81"/>
    </row>
    <row r="109" spans="1:47" s="1" customFormat="1" ht="12" customHeight="1">
      <c r="A109" s="79" t="s">
        <v>0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24" t="s">
        <v>183</v>
      </c>
      <c r="M109" s="24"/>
      <c r="N109" s="24"/>
      <c r="O109" s="24"/>
      <c r="P109" s="24"/>
      <c r="Q109" s="24"/>
      <c r="R109" s="79" t="s">
        <v>184</v>
      </c>
      <c r="S109" s="79"/>
      <c r="T109" s="79"/>
      <c r="U109" s="79"/>
      <c r="V109" s="79"/>
      <c r="W109" s="79"/>
      <c r="X109" s="79"/>
      <c r="Y109" s="80" t="s">
        <v>175</v>
      </c>
      <c r="Z109" s="80"/>
      <c r="AA109" s="80"/>
      <c r="AB109" s="80"/>
      <c r="AC109" s="80"/>
      <c r="AD109" s="80"/>
      <c r="AE109" s="79" t="s">
        <v>176</v>
      </c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 t="s">
        <v>0</v>
      </c>
      <c r="AR109" s="79"/>
      <c r="AS109" s="79"/>
      <c r="AT109" s="79"/>
      <c r="AU109" s="79"/>
    </row>
    <row r="110" spans="1:47" s="1" customFormat="1" ht="13.5" customHeight="1">
      <c r="A110" s="77" t="s">
        <v>185</v>
      </c>
      <c r="B110" s="77"/>
      <c r="C110" s="77"/>
      <c r="D110" s="78" t="s">
        <v>186</v>
      </c>
      <c r="E110" s="78"/>
      <c r="F110" s="78"/>
      <c r="G110" s="78"/>
      <c r="H110" s="78"/>
      <c r="I110" s="81" t="s">
        <v>0</v>
      </c>
      <c r="J110" s="81"/>
      <c r="K110" s="81"/>
      <c r="L110" s="81"/>
      <c r="M110" s="81"/>
      <c r="N110" s="81"/>
      <c r="O110" s="81"/>
      <c r="P110" s="78" t="s">
        <v>187</v>
      </c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13" t="s">
        <v>0</v>
      </c>
      <c r="AB110" s="78" t="s">
        <v>0</v>
      </c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81" t="s">
        <v>0</v>
      </c>
      <c r="AP110" s="81"/>
      <c r="AQ110" s="81"/>
      <c r="AR110" s="81"/>
      <c r="AS110" s="81"/>
      <c r="AT110" s="81"/>
      <c r="AU110" s="81"/>
    </row>
    <row r="111" spans="1:47" s="1" customFormat="1" ht="12" customHeight="1">
      <c r="A111" s="14" t="s">
        <v>0</v>
      </c>
      <c r="B111" s="79" t="s">
        <v>184</v>
      </c>
      <c r="C111" s="79"/>
      <c r="D111" s="79"/>
      <c r="E111" s="79"/>
      <c r="F111" s="79"/>
      <c r="G111" s="79"/>
      <c r="H111" s="79"/>
      <c r="I111" s="79"/>
      <c r="J111" s="80" t="s">
        <v>175</v>
      </c>
      <c r="K111" s="80"/>
      <c r="L111" s="80"/>
      <c r="M111" s="80"/>
      <c r="N111" s="80"/>
      <c r="O111" s="79" t="s">
        <v>176</v>
      </c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 t="s">
        <v>188</v>
      </c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 t="s">
        <v>0</v>
      </c>
      <c r="AP111" s="79"/>
      <c r="AQ111" s="79"/>
      <c r="AR111" s="79"/>
      <c r="AS111" s="79"/>
      <c r="AT111" s="79"/>
      <c r="AU111" s="79"/>
    </row>
    <row r="112" spans="1:47" s="1" customFormat="1" ht="7.5" customHeight="1">
      <c r="A112" s="82" t="s">
        <v>0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</row>
    <row r="113" spans="1:47" s="1" customFormat="1" ht="13.5" customHeight="1">
      <c r="A113" s="84" t="s">
        <v>189</v>
      </c>
      <c r="B113" s="84"/>
      <c r="C113" s="84"/>
      <c r="D113" s="84"/>
      <c r="E113" s="84"/>
      <c r="F113" s="84"/>
      <c r="G113" s="84"/>
      <c r="H113" s="81" t="s">
        <v>0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</sheetData>
  <sheetProtection/>
  <mergeCells count="728">
    <mergeCell ref="A113:G113"/>
    <mergeCell ref="H113:AU113"/>
    <mergeCell ref="B111:I111"/>
    <mergeCell ref="J111:N111"/>
    <mergeCell ref="O111:AA111"/>
    <mergeCell ref="AB111:AN111"/>
    <mergeCell ref="AO111:AU111"/>
    <mergeCell ref="A112:AU112"/>
    <mergeCell ref="A110:C110"/>
    <mergeCell ref="D110:H110"/>
    <mergeCell ref="I110:O110"/>
    <mergeCell ref="P110:Z110"/>
    <mergeCell ref="AB110:AN110"/>
    <mergeCell ref="AO110:AU110"/>
    <mergeCell ref="A109:K109"/>
    <mergeCell ref="L109:Q109"/>
    <mergeCell ref="R109:X109"/>
    <mergeCell ref="Y109:AD109"/>
    <mergeCell ref="AE109:AP109"/>
    <mergeCell ref="AQ109:AU109"/>
    <mergeCell ref="A107:AU107"/>
    <mergeCell ref="A108:K108"/>
    <mergeCell ref="L108:R108"/>
    <mergeCell ref="S108:W108"/>
    <mergeCell ref="X108:AE108"/>
    <mergeCell ref="AF108:AM108"/>
    <mergeCell ref="AN108:AU108"/>
    <mergeCell ref="AG103:AI103"/>
    <mergeCell ref="AJ103:AU103"/>
    <mergeCell ref="A104:AU104"/>
    <mergeCell ref="A105:T105"/>
    <mergeCell ref="U105:AU105"/>
    <mergeCell ref="A106:V106"/>
    <mergeCell ref="W106:AU106"/>
    <mergeCell ref="A101:AU101"/>
    <mergeCell ref="A102:K102"/>
    <mergeCell ref="L102:U102"/>
    <mergeCell ref="A103:E103"/>
    <mergeCell ref="F103:J103"/>
    <mergeCell ref="K103:V103"/>
    <mergeCell ref="W102:AJ102"/>
    <mergeCell ref="AK102:AS102"/>
    <mergeCell ref="AT102:AU102"/>
    <mergeCell ref="W103:AF103"/>
    <mergeCell ref="AI97:AK97"/>
    <mergeCell ref="AL97:AQ97"/>
    <mergeCell ref="AR97:AT97"/>
    <mergeCell ref="A98:AU98"/>
    <mergeCell ref="A99:AU99"/>
    <mergeCell ref="A100:AU100"/>
    <mergeCell ref="AI95:AK96"/>
    <mergeCell ref="AL95:AQ96"/>
    <mergeCell ref="AR95:AT96"/>
    <mergeCell ref="AU95:AU96"/>
    <mergeCell ref="A97:L97"/>
    <mergeCell ref="M97:P97"/>
    <mergeCell ref="Q97:S97"/>
    <mergeCell ref="T97:Y97"/>
    <mergeCell ref="Z97:AC97"/>
    <mergeCell ref="AD97:AH97"/>
    <mergeCell ref="AL93:AQ94"/>
    <mergeCell ref="AR93:AT94"/>
    <mergeCell ref="AU93:AU94"/>
    <mergeCell ref="A95:L95"/>
    <mergeCell ref="A96:L96"/>
    <mergeCell ref="M95:P96"/>
    <mergeCell ref="Q95:S96"/>
    <mergeCell ref="T95:Y96"/>
    <mergeCell ref="Z95:AC96"/>
    <mergeCell ref="AD95:AH96"/>
    <mergeCell ref="AL92:AQ92"/>
    <mergeCell ref="AR92:AT92"/>
    <mergeCell ref="A93:L93"/>
    <mergeCell ref="A94:L94"/>
    <mergeCell ref="M93:P94"/>
    <mergeCell ref="Q93:S94"/>
    <mergeCell ref="T93:Y94"/>
    <mergeCell ref="Z93:AC94"/>
    <mergeCell ref="AD93:AH94"/>
    <mergeCell ref="AI93:AK94"/>
    <mergeCell ref="AI91:AK91"/>
    <mergeCell ref="AL91:AQ91"/>
    <mergeCell ref="AR91:AT91"/>
    <mergeCell ref="A92:L92"/>
    <mergeCell ref="M92:P92"/>
    <mergeCell ref="Q92:S92"/>
    <mergeCell ref="T92:Y92"/>
    <mergeCell ref="Z92:AC92"/>
    <mergeCell ref="AD92:AH92"/>
    <mergeCell ref="AI92:AK92"/>
    <mergeCell ref="A91:L91"/>
    <mergeCell ref="M91:P91"/>
    <mergeCell ref="Q91:S91"/>
    <mergeCell ref="T91:Y91"/>
    <mergeCell ref="Z91:AC91"/>
    <mergeCell ref="AD91:AH91"/>
    <mergeCell ref="AR89:AT89"/>
    <mergeCell ref="A90:L90"/>
    <mergeCell ref="M90:P90"/>
    <mergeCell ref="Q90:S90"/>
    <mergeCell ref="T90:Y90"/>
    <mergeCell ref="Z90:AC90"/>
    <mergeCell ref="AD90:AH90"/>
    <mergeCell ref="AI90:AK90"/>
    <mergeCell ref="AL90:AQ90"/>
    <mergeCell ref="AR90:AT90"/>
    <mergeCell ref="AL88:AQ88"/>
    <mergeCell ref="AR88:AT88"/>
    <mergeCell ref="A89:L89"/>
    <mergeCell ref="M89:P89"/>
    <mergeCell ref="Q89:S89"/>
    <mergeCell ref="T89:Y89"/>
    <mergeCell ref="Z89:AC89"/>
    <mergeCell ref="AD89:AH89"/>
    <mergeCell ref="AI89:AK89"/>
    <mergeCell ref="AL89:AQ89"/>
    <mergeCell ref="AI87:AK87"/>
    <mergeCell ref="AL87:AQ87"/>
    <mergeCell ref="AR87:AT87"/>
    <mergeCell ref="A88:L88"/>
    <mergeCell ref="M88:P88"/>
    <mergeCell ref="Q88:S88"/>
    <mergeCell ref="T88:Y88"/>
    <mergeCell ref="Z88:AC88"/>
    <mergeCell ref="AD88:AH88"/>
    <mergeCell ref="AI88:AK88"/>
    <mergeCell ref="A87:L87"/>
    <mergeCell ref="M87:P87"/>
    <mergeCell ref="Q87:S87"/>
    <mergeCell ref="T87:Y87"/>
    <mergeCell ref="Z87:AC87"/>
    <mergeCell ref="AD87:AH87"/>
    <mergeCell ref="AR85:AT85"/>
    <mergeCell ref="A86:L86"/>
    <mergeCell ref="M86:P86"/>
    <mergeCell ref="Q86:S86"/>
    <mergeCell ref="T86:Y86"/>
    <mergeCell ref="Z86:AC86"/>
    <mergeCell ref="AD86:AH86"/>
    <mergeCell ref="AI86:AK86"/>
    <mergeCell ref="AL86:AQ86"/>
    <mergeCell ref="AR86:AT86"/>
    <mergeCell ref="AL84:AQ84"/>
    <mergeCell ref="AR84:AT84"/>
    <mergeCell ref="A85:L85"/>
    <mergeCell ref="M85:P85"/>
    <mergeCell ref="Q85:S85"/>
    <mergeCell ref="T85:Y85"/>
    <mergeCell ref="Z85:AC85"/>
    <mergeCell ref="AD85:AH85"/>
    <mergeCell ref="AI85:AK85"/>
    <mergeCell ref="AL85:AQ85"/>
    <mergeCell ref="AI83:AK83"/>
    <mergeCell ref="AL83:AQ83"/>
    <mergeCell ref="AR83:AT83"/>
    <mergeCell ref="A84:L84"/>
    <mergeCell ref="M84:P84"/>
    <mergeCell ref="Q84:S84"/>
    <mergeCell ref="T84:Y84"/>
    <mergeCell ref="Z84:AC84"/>
    <mergeCell ref="AD84:AH84"/>
    <mergeCell ref="AI84:AK84"/>
    <mergeCell ref="A83:L83"/>
    <mergeCell ref="M83:P83"/>
    <mergeCell ref="Q83:S83"/>
    <mergeCell ref="T83:Y83"/>
    <mergeCell ref="Z83:AC83"/>
    <mergeCell ref="AD83:AH83"/>
    <mergeCell ref="AR81:AT81"/>
    <mergeCell ref="A82:L82"/>
    <mergeCell ref="M82:P82"/>
    <mergeCell ref="Q82:S82"/>
    <mergeCell ref="T82:Y82"/>
    <mergeCell ref="Z82:AC82"/>
    <mergeCell ref="AD82:AH82"/>
    <mergeCell ref="AI82:AK82"/>
    <mergeCell ref="AL82:AQ82"/>
    <mergeCell ref="AR82:AT82"/>
    <mergeCell ref="AL80:AQ80"/>
    <mergeCell ref="AR80:AT80"/>
    <mergeCell ref="A81:L81"/>
    <mergeCell ref="M81:P81"/>
    <mergeCell ref="Q81:S81"/>
    <mergeCell ref="T81:Y81"/>
    <mergeCell ref="Z81:AC81"/>
    <mergeCell ref="AD81:AH81"/>
    <mergeCell ref="AI81:AK81"/>
    <mergeCell ref="AL81:AQ81"/>
    <mergeCell ref="AI79:AK79"/>
    <mergeCell ref="AL79:AQ79"/>
    <mergeCell ref="AR79:AT79"/>
    <mergeCell ref="A80:L80"/>
    <mergeCell ref="M80:P80"/>
    <mergeCell ref="Q80:S80"/>
    <mergeCell ref="T80:Y80"/>
    <mergeCell ref="Z80:AC80"/>
    <mergeCell ref="AD80:AH80"/>
    <mergeCell ref="AI80:AK80"/>
    <mergeCell ref="AI77:AK78"/>
    <mergeCell ref="AL77:AQ78"/>
    <mergeCell ref="AR77:AT78"/>
    <mergeCell ref="AU77:AU78"/>
    <mergeCell ref="A79:L79"/>
    <mergeCell ref="M79:P79"/>
    <mergeCell ref="Q79:S79"/>
    <mergeCell ref="T79:Y79"/>
    <mergeCell ref="Z79:AC79"/>
    <mergeCell ref="AD79:AH79"/>
    <mergeCell ref="AI76:AK76"/>
    <mergeCell ref="AL76:AQ76"/>
    <mergeCell ref="AR76:AT76"/>
    <mergeCell ref="A77:L77"/>
    <mergeCell ref="A78:L78"/>
    <mergeCell ref="M77:P78"/>
    <mergeCell ref="Q77:S78"/>
    <mergeCell ref="T77:Y78"/>
    <mergeCell ref="Z77:AC78"/>
    <mergeCell ref="AD77:AH78"/>
    <mergeCell ref="A76:L76"/>
    <mergeCell ref="M76:P76"/>
    <mergeCell ref="Q76:S76"/>
    <mergeCell ref="T76:Y76"/>
    <mergeCell ref="Z76:AC76"/>
    <mergeCell ref="AD76:AH76"/>
    <mergeCell ref="Z75:AC75"/>
    <mergeCell ref="AD75:AH75"/>
    <mergeCell ref="AI74:AU74"/>
    <mergeCell ref="AI75:AK75"/>
    <mergeCell ref="AL75:AQ75"/>
    <mergeCell ref="AR75:AT75"/>
    <mergeCell ref="AD72:AH72"/>
    <mergeCell ref="AI72:AK72"/>
    <mergeCell ref="AL72:AQ72"/>
    <mergeCell ref="AR72:AT72"/>
    <mergeCell ref="A73:AU73"/>
    <mergeCell ref="A74:L75"/>
    <mergeCell ref="M74:P75"/>
    <mergeCell ref="Q74:AH74"/>
    <mergeCell ref="Q75:S75"/>
    <mergeCell ref="T75:Y75"/>
    <mergeCell ref="AD70:AH71"/>
    <mergeCell ref="AI70:AK71"/>
    <mergeCell ref="AL70:AQ71"/>
    <mergeCell ref="AR70:AT71"/>
    <mergeCell ref="AU70:AU71"/>
    <mergeCell ref="A72:L72"/>
    <mergeCell ref="M72:P72"/>
    <mergeCell ref="Q72:S72"/>
    <mergeCell ref="T72:Y72"/>
    <mergeCell ref="Z72:AC72"/>
    <mergeCell ref="A70:L70"/>
    <mergeCell ref="A71:L71"/>
    <mergeCell ref="M70:P71"/>
    <mergeCell ref="Q70:S71"/>
    <mergeCell ref="T70:Y71"/>
    <mergeCell ref="Z70:AC71"/>
    <mergeCell ref="AR68:AT68"/>
    <mergeCell ref="A69:L69"/>
    <mergeCell ref="M69:P69"/>
    <mergeCell ref="Q69:S69"/>
    <mergeCell ref="T69:Y69"/>
    <mergeCell ref="Z69:AC69"/>
    <mergeCell ref="AD69:AH69"/>
    <mergeCell ref="AI69:AK69"/>
    <mergeCell ref="AL69:AQ69"/>
    <mergeCell ref="AR69:AT69"/>
    <mergeCell ref="AL67:AQ67"/>
    <mergeCell ref="AR67:AT67"/>
    <mergeCell ref="A68:L68"/>
    <mergeCell ref="M68:P68"/>
    <mergeCell ref="Q68:S68"/>
    <mergeCell ref="T68:Y68"/>
    <mergeCell ref="Z68:AC68"/>
    <mergeCell ref="AD68:AH68"/>
    <mergeCell ref="AI68:AK68"/>
    <mergeCell ref="AL68:AQ68"/>
    <mergeCell ref="AI66:AK66"/>
    <mergeCell ref="AL66:AQ66"/>
    <mergeCell ref="AR66:AT66"/>
    <mergeCell ref="A67:L67"/>
    <mergeCell ref="M67:P67"/>
    <mergeCell ref="Q67:S67"/>
    <mergeCell ref="T67:Y67"/>
    <mergeCell ref="Z67:AC67"/>
    <mergeCell ref="AD67:AH67"/>
    <mergeCell ref="AI67:AK67"/>
    <mergeCell ref="A66:L66"/>
    <mergeCell ref="M66:P66"/>
    <mergeCell ref="Q66:S66"/>
    <mergeCell ref="T66:Y66"/>
    <mergeCell ref="Z66:AC66"/>
    <mergeCell ref="AD66:AH66"/>
    <mergeCell ref="AR64:AT64"/>
    <mergeCell ref="A65:L65"/>
    <mergeCell ref="M65:P65"/>
    <mergeCell ref="Q65:S65"/>
    <mergeCell ref="T65:Y65"/>
    <mergeCell ref="Z65:AC65"/>
    <mergeCell ref="AD65:AH65"/>
    <mergeCell ref="AI65:AK65"/>
    <mergeCell ref="AL65:AQ65"/>
    <mergeCell ref="AR65:AT65"/>
    <mergeCell ref="AL63:AQ63"/>
    <mergeCell ref="AR63:AT63"/>
    <mergeCell ref="A64:L64"/>
    <mergeCell ref="M64:P64"/>
    <mergeCell ref="Q64:S64"/>
    <mergeCell ref="T64:Y64"/>
    <mergeCell ref="Z64:AC64"/>
    <mergeCell ref="AD64:AH64"/>
    <mergeCell ref="AI64:AK64"/>
    <mergeCell ref="AL64:AQ64"/>
    <mergeCell ref="A61:AU61"/>
    <mergeCell ref="A62:L63"/>
    <mergeCell ref="M62:P63"/>
    <mergeCell ref="Q62:AH62"/>
    <mergeCell ref="Q63:S63"/>
    <mergeCell ref="T63:Y63"/>
    <mergeCell ref="Z63:AC63"/>
    <mergeCell ref="AD63:AH63"/>
    <mergeCell ref="AI62:AU62"/>
    <mergeCell ref="AI63:AK63"/>
    <mergeCell ref="AR59:AT59"/>
    <mergeCell ref="A60:L60"/>
    <mergeCell ref="M60:P60"/>
    <mergeCell ref="Q60:S60"/>
    <mergeCell ref="T60:Y60"/>
    <mergeCell ref="Z60:AC60"/>
    <mergeCell ref="AD60:AH60"/>
    <mergeCell ref="AI60:AK60"/>
    <mergeCell ref="AL60:AQ60"/>
    <mergeCell ref="AR60:AT60"/>
    <mergeCell ref="AL58:AQ58"/>
    <mergeCell ref="AR58:AT58"/>
    <mergeCell ref="A59:L59"/>
    <mergeCell ref="M59:P59"/>
    <mergeCell ref="Q59:S59"/>
    <mergeCell ref="T59:Y59"/>
    <mergeCell ref="Z59:AC59"/>
    <mergeCell ref="AD59:AH59"/>
    <mergeCell ref="AI59:AK59"/>
    <mergeCell ref="AL59:AQ59"/>
    <mergeCell ref="AI57:AK57"/>
    <mergeCell ref="AL57:AQ57"/>
    <mergeCell ref="AR57:AT57"/>
    <mergeCell ref="A58:L58"/>
    <mergeCell ref="M58:P58"/>
    <mergeCell ref="Q58:S58"/>
    <mergeCell ref="T58:Y58"/>
    <mergeCell ref="Z58:AC58"/>
    <mergeCell ref="AD58:AH58"/>
    <mergeCell ref="AI58:AK58"/>
    <mergeCell ref="A57:L57"/>
    <mergeCell ref="M57:P57"/>
    <mergeCell ref="Q57:S57"/>
    <mergeCell ref="T57:Y57"/>
    <mergeCell ref="Z57:AC57"/>
    <mergeCell ref="AD57:AH57"/>
    <mergeCell ref="AR55:AT55"/>
    <mergeCell ref="A56:L56"/>
    <mergeCell ref="M56:P56"/>
    <mergeCell ref="Q56:S56"/>
    <mergeCell ref="T56:Y56"/>
    <mergeCell ref="Z56:AC56"/>
    <mergeCell ref="AD56:AH56"/>
    <mergeCell ref="AI56:AK56"/>
    <mergeCell ref="AL56:AQ56"/>
    <mergeCell ref="AR56:AT56"/>
    <mergeCell ref="AL54:AQ54"/>
    <mergeCell ref="AR54:AT54"/>
    <mergeCell ref="A55:L55"/>
    <mergeCell ref="M55:P55"/>
    <mergeCell ref="Q55:S55"/>
    <mergeCell ref="T55:Y55"/>
    <mergeCell ref="Z55:AC55"/>
    <mergeCell ref="AD55:AH55"/>
    <mergeCell ref="AI55:AK55"/>
    <mergeCell ref="AL55:AQ55"/>
    <mergeCell ref="AI53:AK53"/>
    <mergeCell ref="AL53:AQ53"/>
    <mergeCell ref="AR53:AT53"/>
    <mergeCell ref="A54:L54"/>
    <mergeCell ref="M54:P54"/>
    <mergeCell ref="Q54:S54"/>
    <mergeCell ref="T54:Y54"/>
    <mergeCell ref="Z54:AC54"/>
    <mergeCell ref="AD54:AH54"/>
    <mergeCell ref="AI54:AK54"/>
    <mergeCell ref="A53:L53"/>
    <mergeCell ref="M53:P53"/>
    <mergeCell ref="Q53:S53"/>
    <mergeCell ref="T53:Y53"/>
    <mergeCell ref="Z53:AC53"/>
    <mergeCell ref="AD53:AH53"/>
    <mergeCell ref="AR51:AT51"/>
    <mergeCell ref="A52:L52"/>
    <mergeCell ref="M52:P52"/>
    <mergeCell ref="Q52:S52"/>
    <mergeCell ref="T52:Y52"/>
    <mergeCell ref="Z52:AC52"/>
    <mergeCell ref="AD52:AH52"/>
    <mergeCell ref="AI52:AK52"/>
    <mergeCell ref="AL52:AQ52"/>
    <mergeCell ref="AR52:AT52"/>
    <mergeCell ref="AL50:AQ50"/>
    <mergeCell ref="AR50:AT50"/>
    <mergeCell ref="A51:L51"/>
    <mergeCell ref="M51:P51"/>
    <mergeCell ref="Q51:S51"/>
    <mergeCell ref="T51:Y51"/>
    <mergeCell ref="Z51:AC51"/>
    <mergeCell ref="AD51:AH51"/>
    <mergeCell ref="AI51:AK51"/>
    <mergeCell ref="AL51:AQ51"/>
    <mergeCell ref="AI49:AK49"/>
    <mergeCell ref="AL49:AQ49"/>
    <mergeCell ref="AR49:AT49"/>
    <mergeCell ref="A50:L50"/>
    <mergeCell ref="M50:P50"/>
    <mergeCell ref="Q50:S50"/>
    <mergeCell ref="T50:Y50"/>
    <mergeCell ref="Z50:AC50"/>
    <mergeCell ref="AD50:AH50"/>
    <mergeCell ref="AI50:AK50"/>
    <mergeCell ref="A49:L49"/>
    <mergeCell ref="M49:P49"/>
    <mergeCell ref="Q49:S49"/>
    <mergeCell ref="T49:Y49"/>
    <mergeCell ref="Z49:AC49"/>
    <mergeCell ref="AD49:AH49"/>
    <mergeCell ref="A48:L48"/>
    <mergeCell ref="M47:P48"/>
    <mergeCell ref="Q47:S48"/>
    <mergeCell ref="T47:Y48"/>
    <mergeCell ref="Z47:AC48"/>
    <mergeCell ref="AD47:AH48"/>
    <mergeCell ref="AD45:AH46"/>
    <mergeCell ref="AI45:AK46"/>
    <mergeCell ref="AL45:AQ46"/>
    <mergeCell ref="AR45:AT46"/>
    <mergeCell ref="AU45:AU46"/>
    <mergeCell ref="A47:L47"/>
    <mergeCell ref="AI47:AK48"/>
    <mergeCell ref="AL47:AQ48"/>
    <mergeCell ref="AR47:AT48"/>
    <mergeCell ref="AU47:AU48"/>
    <mergeCell ref="A45:L45"/>
    <mergeCell ref="A46:L46"/>
    <mergeCell ref="M45:P46"/>
    <mergeCell ref="Q45:S46"/>
    <mergeCell ref="T45:Y46"/>
    <mergeCell ref="Z45:AC46"/>
    <mergeCell ref="AR43:AT43"/>
    <mergeCell ref="A44:L44"/>
    <mergeCell ref="M44:P44"/>
    <mergeCell ref="Q44:S44"/>
    <mergeCell ref="T44:Y44"/>
    <mergeCell ref="Z44:AC44"/>
    <mergeCell ref="AD44:AH44"/>
    <mergeCell ref="AI44:AK44"/>
    <mergeCell ref="AL44:AQ44"/>
    <mergeCell ref="AR44:AT44"/>
    <mergeCell ref="AL42:AQ42"/>
    <mergeCell ref="AR42:AT42"/>
    <mergeCell ref="A43:L43"/>
    <mergeCell ref="M43:P43"/>
    <mergeCell ref="Q43:S43"/>
    <mergeCell ref="T43:Y43"/>
    <mergeCell ref="Z43:AC43"/>
    <mergeCell ref="AD43:AH43"/>
    <mergeCell ref="AI43:AK43"/>
    <mergeCell ref="AL43:AQ43"/>
    <mergeCell ref="AI41:AK41"/>
    <mergeCell ref="AL41:AQ41"/>
    <mergeCell ref="AR41:AT41"/>
    <mergeCell ref="A42:L42"/>
    <mergeCell ref="M42:P42"/>
    <mergeCell ref="Q42:S42"/>
    <mergeCell ref="T42:Y42"/>
    <mergeCell ref="Z42:AC42"/>
    <mergeCell ref="AD42:AH42"/>
    <mergeCell ref="AI42:AK42"/>
    <mergeCell ref="A41:L41"/>
    <mergeCell ref="M41:P41"/>
    <mergeCell ref="Q41:S41"/>
    <mergeCell ref="T41:Y41"/>
    <mergeCell ref="Z41:AC41"/>
    <mergeCell ref="AD41:AH41"/>
    <mergeCell ref="AR39:AT39"/>
    <mergeCell ref="A40:L40"/>
    <mergeCell ref="M40:P40"/>
    <mergeCell ref="Q40:S40"/>
    <mergeCell ref="T40:Y40"/>
    <mergeCell ref="Z40:AC40"/>
    <mergeCell ref="AD40:AH40"/>
    <mergeCell ref="AI40:AK40"/>
    <mergeCell ref="AL40:AQ40"/>
    <mergeCell ref="AR40:AT40"/>
    <mergeCell ref="AL38:AQ38"/>
    <mergeCell ref="AR38:AT38"/>
    <mergeCell ref="A39:L39"/>
    <mergeCell ref="M39:P39"/>
    <mergeCell ref="Q39:S39"/>
    <mergeCell ref="T39:Y39"/>
    <mergeCell ref="Z39:AC39"/>
    <mergeCell ref="AD39:AH39"/>
    <mergeCell ref="AI39:AK39"/>
    <mergeCell ref="AL39:AQ39"/>
    <mergeCell ref="AI37:AK37"/>
    <mergeCell ref="AL37:AQ37"/>
    <mergeCell ref="AR37:AT37"/>
    <mergeCell ref="A38:L38"/>
    <mergeCell ref="M38:P38"/>
    <mergeCell ref="Q38:S38"/>
    <mergeCell ref="T38:Y38"/>
    <mergeCell ref="Z38:AC38"/>
    <mergeCell ref="AD38:AH38"/>
    <mergeCell ref="AI38:AK38"/>
    <mergeCell ref="AI35:AU35"/>
    <mergeCell ref="AI36:AK36"/>
    <mergeCell ref="AL36:AQ36"/>
    <mergeCell ref="AR36:AT36"/>
    <mergeCell ref="A37:L37"/>
    <mergeCell ref="M37:P37"/>
    <mergeCell ref="Q37:S37"/>
    <mergeCell ref="T37:Y37"/>
    <mergeCell ref="Z37:AC37"/>
    <mergeCell ref="AD37:AH37"/>
    <mergeCell ref="AL33:AQ33"/>
    <mergeCell ref="AR33:AT33"/>
    <mergeCell ref="A34:AU34"/>
    <mergeCell ref="A35:L36"/>
    <mergeCell ref="M35:P36"/>
    <mergeCell ref="Q35:AH35"/>
    <mergeCell ref="Q36:S36"/>
    <mergeCell ref="T36:Y36"/>
    <mergeCell ref="Z36:AC36"/>
    <mergeCell ref="AD36:AH36"/>
    <mergeCell ref="AI32:AK32"/>
    <mergeCell ref="AL32:AQ32"/>
    <mergeCell ref="AR32:AT32"/>
    <mergeCell ref="A33:L33"/>
    <mergeCell ref="M33:P33"/>
    <mergeCell ref="Q33:S33"/>
    <mergeCell ref="T33:Y33"/>
    <mergeCell ref="Z33:AC33"/>
    <mergeCell ref="AD33:AH33"/>
    <mergeCell ref="AI33:AK33"/>
    <mergeCell ref="A32:L32"/>
    <mergeCell ref="M32:P32"/>
    <mergeCell ref="Q32:S32"/>
    <mergeCell ref="T32:Y32"/>
    <mergeCell ref="Z32:AC32"/>
    <mergeCell ref="AD32:AH32"/>
    <mergeCell ref="AR30:AT30"/>
    <mergeCell ref="A31:L31"/>
    <mergeCell ref="M31:P31"/>
    <mergeCell ref="Q31:S31"/>
    <mergeCell ref="T31:Y31"/>
    <mergeCell ref="Z31:AC31"/>
    <mergeCell ref="AD31:AH31"/>
    <mergeCell ref="AI31:AK31"/>
    <mergeCell ref="AL31:AQ31"/>
    <mergeCell ref="AR31:AT31"/>
    <mergeCell ref="AL29:AQ29"/>
    <mergeCell ref="AR29:AT29"/>
    <mergeCell ref="A30:L30"/>
    <mergeCell ref="M30:P30"/>
    <mergeCell ref="Q30:S30"/>
    <mergeCell ref="T30:Y30"/>
    <mergeCell ref="Z30:AC30"/>
    <mergeCell ref="AD30:AH30"/>
    <mergeCell ref="AI30:AK30"/>
    <mergeCell ref="AL30:AQ30"/>
    <mergeCell ref="AI28:AK28"/>
    <mergeCell ref="AL28:AQ28"/>
    <mergeCell ref="AR28:AT28"/>
    <mergeCell ref="A29:L29"/>
    <mergeCell ref="M29:P29"/>
    <mergeCell ref="Q29:S29"/>
    <mergeCell ref="T29:Y29"/>
    <mergeCell ref="Z29:AC29"/>
    <mergeCell ref="AD29:AH29"/>
    <mergeCell ref="AI29:AK29"/>
    <mergeCell ref="A28:L28"/>
    <mergeCell ref="M28:P28"/>
    <mergeCell ref="Q28:S28"/>
    <mergeCell ref="T28:Y28"/>
    <mergeCell ref="Z28:AC28"/>
    <mergeCell ref="AD28:AH28"/>
    <mergeCell ref="AR26:AT26"/>
    <mergeCell ref="A27:L27"/>
    <mergeCell ref="M27:P27"/>
    <mergeCell ref="Q27:S27"/>
    <mergeCell ref="T27:Y27"/>
    <mergeCell ref="Z27:AC27"/>
    <mergeCell ref="AD27:AH27"/>
    <mergeCell ref="AI27:AK27"/>
    <mergeCell ref="AL27:AQ27"/>
    <mergeCell ref="AR27:AT27"/>
    <mergeCell ref="AL25:AQ25"/>
    <mergeCell ref="AR25:AT25"/>
    <mergeCell ref="A26:L26"/>
    <mergeCell ref="M26:P26"/>
    <mergeCell ref="Q26:S26"/>
    <mergeCell ref="T26:Y26"/>
    <mergeCell ref="Z26:AC26"/>
    <mergeCell ref="AD26:AH26"/>
    <mergeCell ref="AI26:AK26"/>
    <mergeCell ref="AL26:AQ26"/>
    <mergeCell ref="AI24:AK24"/>
    <mergeCell ref="AL24:AQ24"/>
    <mergeCell ref="AR24:AT24"/>
    <mergeCell ref="A25:L25"/>
    <mergeCell ref="M25:P25"/>
    <mergeCell ref="Q25:S25"/>
    <mergeCell ref="T25:Y25"/>
    <mergeCell ref="Z25:AC25"/>
    <mergeCell ref="AD25:AH25"/>
    <mergeCell ref="AI25:AK25"/>
    <mergeCell ref="AI22:AK23"/>
    <mergeCell ref="AL22:AQ23"/>
    <mergeCell ref="AR22:AT23"/>
    <mergeCell ref="AU22:AU23"/>
    <mergeCell ref="A24:L24"/>
    <mergeCell ref="M24:P24"/>
    <mergeCell ref="Q24:S24"/>
    <mergeCell ref="T24:Y24"/>
    <mergeCell ref="Z24:AC24"/>
    <mergeCell ref="AD24:AH24"/>
    <mergeCell ref="AI21:AK21"/>
    <mergeCell ref="AL21:AQ21"/>
    <mergeCell ref="AR21:AT21"/>
    <mergeCell ref="A22:L22"/>
    <mergeCell ref="A23:L23"/>
    <mergeCell ref="M22:P23"/>
    <mergeCell ref="Q22:S23"/>
    <mergeCell ref="T22:Y23"/>
    <mergeCell ref="Z22:AC23"/>
    <mergeCell ref="AD22:AH23"/>
    <mergeCell ref="AI19:AU19"/>
    <mergeCell ref="AI20:AK20"/>
    <mergeCell ref="AL20:AQ20"/>
    <mergeCell ref="AR20:AT20"/>
    <mergeCell ref="A21:L21"/>
    <mergeCell ref="M21:P21"/>
    <mergeCell ref="Q21:S21"/>
    <mergeCell ref="T21:Y21"/>
    <mergeCell ref="Z21:AC21"/>
    <mergeCell ref="AD21:AH21"/>
    <mergeCell ref="AL17:AQ17"/>
    <mergeCell ref="AR17:AT17"/>
    <mergeCell ref="A18:AU18"/>
    <mergeCell ref="A19:L20"/>
    <mergeCell ref="M19:P20"/>
    <mergeCell ref="Q19:AH19"/>
    <mergeCell ref="Q20:S20"/>
    <mergeCell ref="T20:Y20"/>
    <mergeCell ref="Z20:AC20"/>
    <mergeCell ref="AD20:AH20"/>
    <mergeCell ref="AI16:AK16"/>
    <mergeCell ref="AL16:AQ16"/>
    <mergeCell ref="AR16:AT16"/>
    <mergeCell ref="A17:L17"/>
    <mergeCell ref="M17:P17"/>
    <mergeCell ref="Q17:S17"/>
    <mergeCell ref="T17:Y17"/>
    <mergeCell ref="Z17:AC17"/>
    <mergeCell ref="AD17:AH17"/>
    <mergeCell ref="AI17:AK17"/>
    <mergeCell ref="A16:L16"/>
    <mergeCell ref="M16:P16"/>
    <mergeCell ref="Q16:S16"/>
    <mergeCell ref="T16:Y16"/>
    <mergeCell ref="Z16:AC16"/>
    <mergeCell ref="AD16:AH16"/>
    <mergeCell ref="A14:AU14"/>
    <mergeCell ref="A15:L15"/>
    <mergeCell ref="M15:P15"/>
    <mergeCell ref="Q15:S15"/>
    <mergeCell ref="T15:Y15"/>
    <mergeCell ref="Z15:AC15"/>
    <mergeCell ref="AD15:AH15"/>
    <mergeCell ref="AI15:AK15"/>
    <mergeCell ref="AL15:AQ15"/>
    <mergeCell ref="AR15:AT15"/>
    <mergeCell ref="A12:B12"/>
    <mergeCell ref="C12:AR12"/>
    <mergeCell ref="AS12:AU12"/>
    <mergeCell ref="A13:AO13"/>
    <mergeCell ref="AP13:AR13"/>
    <mergeCell ref="AS13:AU13"/>
    <mergeCell ref="A10:F11"/>
    <mergeCell ref="G10:AM11"/>
    <mergeCell ref="AN10:AR10"/>
    <mergeCell ref="AN11:AR11"/>
    <mergeCell ref="AS10:AU10"/>
    <mergeCell ref="AS11:AU11"/>
    <mergeCell ref="A8:F8"/>
    <mergeCell ref="G8:AM8"/>
    <mergeCell ref="AN8:AR8"/>
    <mergeCell ref="AS8:AU8"/>
    <mergeCell ref="A9:F9"/>
    <mergeCell ref="G9:AM9"/>
    <mergeCell ref="AN9:AR9"/>
    <mergeCell ref="AS9:AU9"/>
    <mergeCell ref="A5:S5"/>
    <mergeCell ref="T5:AB5"/>
    <mergeCell ref="AC5:AR5"/>
    <mergeCell ref="AS5:AU5"/>
    <mergeCell ref="A6:F7"/>
    <mergeCell ref="G6:AM7"/>
    <mergeCell ref="AN6:AR6"/>
    <mergeCell ref="AN7:AR7"/>
    <mergeCell ref="AS6:AU6"/>
    <mergeCell ref="AS7:AU7"/>
    <mergeCell ref="A3:D3"/>
    <mergeCell ref="E3:AR3"/>
    <mergeCell ref="AS3:AU3"/>
    <mergeCell ref="A4:AL4"/>
    <mergeCell ref="AM4:AR4"/>
    <mergeCell ref="AS4:AU4"/>
    <mergeCell ref="A1:M1"/>
    <mergeCell ref="N1:AG1"/>
    <mergeCell ref="AH1:AU1"/>
    <mergeCell ref="A2:M2"/>
    <mergeCell ref="N2:AG2"/>
    <mergeCell ref="AH2:AU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u s e r</cp:lastModifiedBy>
  <dcterms:created xsi:type="dcterms:W3CDTF">2019-02-20T09:09:56Z</dcterms:created>
  <dcterms:modified xsi:type="dcterms:W3CDTF">2019-02-20T09:09:56Z</dcterms:modified>
  <cp:category/>
  <cp:version/>
  <cp:contentType/>
  <cp:contentStatus/>
</cp:coreProperties>
</file>